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 = ZAKAZNICI A-T\Doksy\ZPR - ZHOTOVITEL ZELEN\VV\"/>
    </mc:Choice>
  </mc:AlternateContent>
  <xr:revisionPtr revIDLastSave="0" documentId="8_{94697114-285A-4575-A908-4951F3E95EEC}" xr6:coauthVersionLast="47" xr6:coauthVersionMax="47" xr10:uidLastSave="{00000000-0000-0000-0000-000000000000}"/>
  <bookViews>
    <workbookView xWindow="-108" yWindow="-108" windowWidth="23256" windowHeight="12456" tabRatio="529" xr2:uid="{00000000-000D-0000-FFFF-FFFF00000000}"/>
  </bookViews>
  <sheets>
    <sheet name="Rekapitulace" sheetId="2" r:id="rId1"/>
    <sheet name="VRN" sheetId="5" r:id="rId2"/>
    <sheet name="rozpočet Arbo" sheetId="1" r:id="rId3"/>
    <sheet name="Sadové úpravy" sheetId="3" r:id="rId4"/>
    <sheet name="Rostliny" sheetId="4" r:id="rId5"/>
    <sheet name="indikátory" sheetId="6" r:id="rId6"/>
  </sheets>
  <definedNames>
    <definedName name="_xlnm._FilterDatabase" localSheetId="2" hidden="1">'rozpočet Arbo'!$A$1:$W$44</definedName>
    <definedName name="Navrh_opatreni">#REF!</definedName>
    <definedName name="Navrh_opatreni_2">#REF!</definedName>
    <definedName name="_xlnm.Print_Titles" localSheetId="2">'rozpočet Arbo'!$1:$1</definedName>
    <definedName name="_xlnm.Print_Area" localSheetId="2">'rozpočet Arbo'!$A$1:$W$76</definedName>
    <definedName name="_xlnm.Print_Area" localSheetId="3">'Sadové úpravy'!$A$1:$F$79</definedName>
    <definedName name="_xlnm.Print_Area" localSheetId="1">VRN!$A$1:$D$26</definedName>
    <definedName name="Perspektiva_stromu">#REF!</definedName>
    <definedName name="s">#REF!</definedName>
    <definedName name="Taxons">#REF!</definedName>
    <definedName name="taxony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7" i="1" l="1"/>
  <c r="Q2" i="1"/>
  <c r="Q8" i="1"/>
  <c r="U7" i="1"/>
  <c r="U4" i="1"/>
  <c r="Q6" i="1"/>
  <c r="Q3" i="1"/>
  <c r="Q7" i="1"/>
  <c r="F48" i="3"/>
  <c r="F51" i="3"/>
  <c r="F52" i="3"/>
  <c r="F53" i="3"/>
  <c r="F41" i="3"/>
  <c r="F42" i="3"/>
  <c r="F43" i="3"/>
  <c r="F44" i="3"/>
  <c r="F45" i="3"/>
  <c r="D31" i="3"/>
  <c r="F31" i="3" s="1"/>
  <c r="D59" i="3"/>
  <c r="F47" i="3"/>
  <c r="F40" i="3"/>
  <c r="F39" i="3"/>
  <c r="F38" i="3"/>
  <c r="F36" i="3"/>
  <c r="F28" i="3"/>
  <c r="D49" i="3" l="1"/>
  <c r="F49" i="3" s="1"/>
  <c r="D24" i="3" l="1"/>
  <c r="D19" i="4"/>
  <c r="D25" i="3" l="1"/>
  <c r="F24" i="3"/>
  <c r="D18" i="3"/>
  <c r="D60" i="3" l="1"/>
  <c r="D35" i="3"/>
  <c r="F35" i="3" s="1"/>
  <c r="D26" i="3"/>
  <c r="F25" i="3"/>
  <c r="D15" i="2" l="1"/>
  <c r="D27" i="3"/>
  <c r="F26" i="3"/>
  <c r="D13" i="2"/>
  <c r="F27" i="3" l="1"/>
  <c r="D34" i="3"/>
  <c r="D29" i="3"/>
  <c r="F34" i="3" l="1"/>
  <c r="D50" i="3"/>
  <c r="F50" i="3" s="1"/>
  <c r="D66" i="3"/>
  <c r="F29" i="3"/>
  <c r="D30" i="3"/>
  <c r="F30" i="3" l="1"/>
  <c r="D32" i="3"/>
  <c r="F32" i="3" s="1"/>
  <c r="D69" i="3"/>
  <c r="F66" i="3"/>
  <c r="D54" i="3"/>
  <c r="F54" i="3" s="1"/>
  <c r="E55" i="3" l="1"/>
  <c r="F69" i="3"/>
  <c r="D72" i="3"/>
  <c r="F72" i="3" s="1"/>
  <c r="E73" i="3" l="1"/>
  <c r="I57" i="1" l="1"/>
  <c r="I56" i="1"/>
  <c r="I54" i="1"/>
  <c r="U29" i="1" l="1"/>
  <c r="U25" i="1"/>
  <c r="U22" i="1"/>
  <c r="U18" i="1"/>
  <c r="U17" i="1"/>
  <c r="U16" i="1"/>
  <c r="U15" i="1"/>
  <c r="U14" i="1"/>
  <c r="U12" i="1"/>
  <c r="U11" i="1"/>
  <c r="U10" i="1"/>
  <c r="U8" i="1"/>
  <c r="U6" i="1"/>
  <c r="I58" i="1"/>
  <c r="Q24" i="1"/>
  <c r="Q14" i="1"/>
  <c r="Q27" i="1"/>
  <c r="Q12" i="1"/>
  <c r="Q25" i="1"/>
  <c r="Q23" i="1"/>
  <c r="Q22" i="1"/>
  <c r="Q20" i="1"/>
  <c r="Q16" i="1"/>
  <c r="Q10" i="1"/>
  <c r="Q4" i="1"/>
  <c r="Q11" i="1"/>
  <c r="Q15" i="1"/>
  <c r="Q19" i="1"/>
  <c r="Q18" i="1"/>
  <c r="Q30" i="1"/>
  <c r="Q29" i="1"/>
  <c r="Q31" i="1"/>
  <c r="H48" i="1" l="1"/>
  <c r="Q32" i="1"/>
  <c r="Q13" i="1" l="1"/>
  <c r="Q9" i="1"/>
  <c r="Q5" i="1"/>
  <c r="Q35" i="1"/>
  <c r="W34" i="1"/>
  <c r="W33" i="1"/>
  <c r="W28" i="1"/>
  <c r="W26" i="1"/>
  <c r="I52" i="1"/>
  <c r="I53" i="1"/>
  <c r="I55" i="1"/>
  <c r="Q43" i="1" l="1"/>
  <c r="Q40" i="1"/>
  <c r="Q41" i="1"/>
  <c r="Q39" i="1"/>
  <c r="W21" i="1" l="1"/>
  <c r="H49" i="1" s="1"/>
  <c r="Q36" i="1"/>
  <c r="Q37" i="1"/>
  <c r="Q38" i="1"/>
  <c r="Q42" i="1"/>
  <c r="Q44" i="1"/>
  <c r="H47" i="1" l="1"/>
  <c r="I51" i="1"/>
  <c r="H60" i="1" l="1"/>
  <c r="H61" i="1" l="1"/>
  <c r="H62" i="1" s="1"/>
  <c r="D11" i="2"/>
  <c r="D18" i="2" s="1"/>
  <c r="D19" i="2" s="1"/>
  <c r="D20" i="2" s="1"/>
</calcChain>
</file>

<file path=xl/sharedStrings.xml><?xml version="1.0" encoding="utf-8"?>
<sst xmlns="http://schemas.openxmlformats.org/spreadsheetml/2006/main" count="404" uniqueCount="222">
  <si>
    <t>Číslo stromu</t>
  </si>
  <si>
    <t>Taxon</t>
  </si>
  <si>
    <t>Výška (m)</t>
  </si>
  <si>
    <t>Tilia cordata</t>
  </si>
  <si>
    <t>Návrh opatření 1</t>
  </si>
  <si>
    <t>Návrh opatření 2</t>
  </si>
  <si>
    <t>Průměr kmene stromu na řezné ploše (cm)</t>
  </si>
  <si>
    <t xml:space="preserve">Průmět koruny (m)                    </t>
  </si>
  <si>
    <t>S-KPP</t>
  </si>
  <si>
    <t>S-RZ, S-RLLR</t>
  </si>
  <si>
    <t>S-RZ</t>
  </si>
  <si>
    <t>Plocha stromu (m2)</t>
  </si>
  <si>
    <t>Kód činnosti</t>
  </si>
  <si>
    <t>Celková cena za řezy</t>
  </si>
  <si>
    <t>Kácení - základní sazba</t>
  </si>
  <si>
    <t>Příplatek za S-RLPV</t>
  </si>
  <si>
    <t>Kácení - celkem</t>
  </si>
  <si>
    <t>CELKOVÉ NÁKLADY:</t>
  </si>
  <si>
    <t>Řezy:</t>
  </si>
  <si>
    <t>Vazby:</t>
  </si>
  <si>
    <t>Kácení:</t>
  </si>
  <si>
    <t>Částky zahrnují veškeré činnosti a materiály potřebné k realizaci opatření včetně nákladů na dopravu, skládkovného, a dalších vyvolaných investic.</t>
  </si>
  <si>
    <t>Součástí S-RZ je i odstranění kmenových, pařezových a kořenových výmladků.</t>
  </si>
  <si>
    <t>množ.</t>
  </si>
  <si>
    <t>jedn.cena</t>
  </si>
  <si>
    <t>zákl. sazba
/příplatek</t>
  </si>
  <si>
    <t>cena celkem</t>
  </si>
  <si>
    <t>jednotka</t>
  </si>
  <si>
    <t>m3</t>
  </si>
  <si>
    <t>Likvidace vznilého a stávajícího klestu - štěpkování (objem klestu po štěpkování) s odklidem</t>
  </si>
  <si>
    <t>ha</t>
  </si>
  <si>
    <t>Cena celkem:</t>
  </si>
  <si>
    <t>Cena celkem s DPH:</t>
  </si>
  <si>
    <t>Cena DPH:</t>
  </si>
  <si>
    <t>ks</t>
  </si>
  <si>
    <t>Jednotková cena za návrh opatření -  řez 2 (srážka 30%)</t>
  </si>
  <si>
    <t>Jednotková cena za návrh opatření -  řez 3  (srážka 30%)</t>
  </si>
  <si>
    <t>Jednotková cena za návrh opatření -  řez 4  (srážka 30%)</t>
  </si>
  <si>
    <t>Jednotková cena za návrh opatření -  řez 1 (v případě více řezů na jedné dřevině srážka 30%)</t>
  </si>
  <si>
    <t>Aesculus hippocastanum</t>
  </si>
  <si>
    <t>BO</t>
  </si>
  <si>
    <t>S-RO, S-RZ, S-OV</t>
  </si>
  <si>
    <t>S-RZ, S-RLLR, S-RLPV</t>
  </si>
  <si>
    <t>ZE33a</t>
  </si>
  <si>
    <t>ZE33a, ZE33c</t>
  </si>
  <si>
    <t>Popis činnosti</t>
  </si>
  <si>
    <t>m2</t>
  </si>
  <si>
    <t>ZE17b</t>
  </si>
  <si>
    <t>Řez solitérních keřů - výška keře 1,5 až 3 m</t>
  </si>
  <si>
    <t>ZE10b</t>
  </si>
  <si>
    <t>ZE11a</t>
  </si>
  <si>
    <t>Odstranění pařezů frézováním (stávajících a z kácených dřevin)</t>
  </si>
  <si>
    <t>ZE05b</t>
  </si>
  <si>
    <t>Quercus robur</t>
  </si>
  <si>
    <t>Pseudotsuga menziesii</t>
  </si>
  <si>
    <t>Tilia tomentosa</t>
  </si>
  <si>
    <t>Thuja ocidentalis</t>
  </si>
  <si>
    <t>Picea pungens</t>
  </si>
  <si>
    <t>Acer campestre ´Elegant´</t>
  </si>
  <si>
    <t xml:space="preserve"> -</t>
  </si>
  <si>
    <t>S-RZ, S-RLLR - 2x</t>
  </si>
  <si>
    <t>S-RZ, S-RLLR, S-OV</t>
  </si>
  <si>
    <t>S-RZ, S-RLLR-4x, S-RLSP, S-OV</t>
  </si>
  <si>
    <t>S-VDH 4t (výměna)</t>
  </si>
  <si>
    <t>ÚZM, Přihnojení</t>
  </si>
  <si>
    <t>S-RZ, S-RLLR - 4x, S-RLPV, S-OV</t>
  </si>
  <si>
    <t>S-VDH 2t - 4x, (výměna), S-VSP 4t</t>
  </si>
  <si>
    <t>S-RZ, S-RLLR - 3x, S-RLPV</t>
  </si>
  <si>
    <t>S-VDH 4t</t>
  </si>
  <si>
    <t>S-RLLR</t>
  </si>
  <si>
    <t>S-VDH 2t</t>
  </si>
  <si>
    <t>S-RZ, S-OV, S-RLLR</t>
  </si>
  <si>
    <t>S-RZ, S-RLLR - 3x</t>
  </si>
  <si>
    <t>S-VDH - 8t - 2x (výměna), S-VSP - 8t</t>
  </si>
  <si>
    <t>S-RZ, S-OV, S-RLLR - 3x</t>
  </si>
  <si>
    <t>S-RZ, S-RLSP, S-RLPV</t>
  </si>
  <si>
    <t>S-VDH 2t (výměna)</t>
  </si>
  <si>
    <t>S-RZ, S-OV, S-RLPV, S-RLSP</t>
  </si>
  <si>
    <t>S-RO, S-RZ</t>
  </si>
  <si>
    <t>Houpačka v rámci akce "Houpačky pro krajinu"</t>
  </si>
  <si>
    <t>ZE34a, ZE34c</t>
  </si>
  <si>
    <t>ZE35c</t>
  </si>
  <si>
    <t>ZE35a, ZE35c</t>
  </si>
  <si>
    <t>Jednotková cena za návrh opatření -  řez 5  (srážka 30%)</t>
  </si>
  <si>
    <t>Jednotková cena za návrh opatření -  řez 6  (srážka 30%)</t>
  </si>
  <si>
    <t>ZE36a, ZE36c</t>
  </si>
  <si>
    <t>ZE36d, ZE36a</t>
  </si>
  <si>
    <t>ZE37a, ZE37c</t>
  </si>
  <si>
    <t>ZE38a, ZE38c</t>
  </si>
  <si>
    <t>ZE03b</t>
  </si>
  <si>
    <t>ZE03e</t>
  </si>
  <si>
    <t>ZE03d</t>
  </si>
  <si>
    <t>ZE03c</t>
  </si>
  <si>
    <t>Reinstalace staré vazby za vazbu novou: navýšení o 15 %</t>
  </si>
  <si>
    <t>Vazby celkem</t>
  </si>
  <si>
    <t>ZE36a, ZE36c, ZE22a</t>
  </si>
  <si>
    <t>ZE35a, ZE35c, ZE22a</t>
  </si>
  <si>
    <t>Vazby dynamické</t>
  </si>
  <si>
    <t>Vazby statické</t>
  </si>
  <si>
    <t>ZE36a, ZE36c, ZE22c</t>
  </si>
  <si>
    <t>ZE36a, ZE36c ZE22a</t>
  </si>
  <si>
    <t>ZE36d, ZE36a, ZE22a</t>
  </si>
  <si>
    <t>ZE35a, ZE35c, ZE22c</t>
  </si>
  <si>
    <t>ZE37a, ZE37c, ZE22a</t>
  </si>
  <si>
    <t>ZE36a, ZE36c, ZE22c, ZE22e</t>
  </si>
  <si>
    <t>ZE38a, ZE38c, ZE22b, ZE22d</t>
  </si>
  <si>
    <t>ZE36d, ZE36a, ZE22c</t>
  </si>
  <si>
    <t>ZE13a</t>
  </si>
  <si>
    <t>Řez keřů v zápoji - průklest (prosvětlování)</t>
  </si>
  <si>
    <t>Ruční odstranění náletu a neperspektivních keřů do 3 m výšky</t>
  </si>
  <si>
    <t>Odplevelení, doplnění rašeliny, hnojení, mulčování - Rhododendron ssp.</t>
  </si>
  <si>
    <t>Odplevelení, hnojení živých plotů</t>
  </si>
  <si>
    <t>x</t>
  </si>
  <si>
    <t>Houpačka pro krajinu</t>
  </si>
  <si>
    <t>Obnova veřejné sídelní zeleně</t>
  </si>
  <si>
    <t>Park U Rybníčku</t>
  </si>
  <si>
    <t>Staré Splavy - Doksy</t>
  </si>
  <si>
    <t>ROSTLINNÝ MATERIÁL</t>
  </si>
  <si>
    <t>SADOVÉ ÚPRAVY</t>
  </si>
  <si>
    <t>Stromy listnaté soliterní a alejové</t>
  </si>
  <si>
    <t>doporučená velikost</t>
  </si>
  <si>
    <t>Množství</t>
  </si>
  <si>
    <t>A</t>
  </si>
  <si>
    <t>Acer x freemanii ´Autumn Blaze´ (javor Freemanův) VK, Zb</t>
  </si>
  <si>
    <t>12/14</t>
  </si>
  <si>
    <t>B</t>
  </si>
  <si>
    <t>Carpinus betulus (habr obecný) VK, Zb</t>
  </si>
  <si>
    <t>C</t>
  </si>
  <si>
    <t>Crataegus prunifolia ´Splendens´ (hloh slívolistý) VK, Zb</t>
  </si>
  <si>
    <t>D</t>
  </si>
  <si>
    <t>Prunus avium ´Plena´ (třešeň ptačí) VK, Zb</t>
  </si>
  <si>
    <t>E</t>
  </si>
  <si>
    <t>Prunus padus ´Watereri´ (střemcha obecná) VK, Zb</t>
  </si>
  <si>
    <t>F</t>
  </si>
  <si>
    <t>Quercus robrur (dub letní) VK, Zb</t>
  </si>
  <si>
    <t>G</t>
  </si>
  <si>
    <t>Sorbus aria ´Magnifica´ (jeřáb muk) VK, Zb</t>
  </si>
  <si>
    <t>H</t>
  </si>
  <si>
    <t>Tilia cordata ´Rancho´ (lípa srdčitá) VK, Zb</t>
  </si>
  <si>
    <t xml:space="preserve">Celkem </t>
  </si>
  <si>
    <t>VÝKAZ VYMĚR</t>
  </si>
  <si>
    <t>Stromy listnaté</t>
  </si>
  <si>
    <t>ROZPOČET</t>
  </si>
  <si>
    <t>P.Č.</t>
  </si>
  <si>
    <t>TEXT</t>
  </si>
  <si>
    <t>M.J.</t>
  </si>
  <si>
    <t>MNOŽSTVÍ</t>
  </si>
  <si>
    <t>Další práce</t>
  </si>
  <si>
    <t>Přesun hmot pro SÚ</t>
  </si>
  <si>
    <t>t</t>
  </si>
  <si>
    <t>Ostatní materiály</t>
  </si>
  <si>
    <t>kg</t>
  </si>
  <si>
    <t>Založení</t>
  </si>
  <si>
    <t>Tabletové pomalurozpustné hnojivo</t>
  </si>
  <si>
    <t>Půdní kondicionér</t>
  </si>
  <si>
    <t>Úvazky ke stromům</t>
  </si>
  <si>
    <t>1.Rok</t>
  </si>
  <si>
    <t>2.Rok</t>
  </si>
  <si>
    <t>Celkem rozvojová péče způsobilá</t>
  </si>
  <si>
    <t>vytýčení všech dotčených IS na místě plnění zakázky a zajištění jejich ochrany během provádění zakázky, rozměření pozic dřevin</t>
  </si>
  <si>
    <t>kpt</t>
  </si>
  <si>
    <t>případné zajištění povolení záboru veřejného prostranství či komunikací nutných k provedení prací, včetně úhrady poplatků</t>
  </si>
  <si>
    <t>zajištění přípojky vody pro realizaci zakázky, přičemž spotřebu těchto energií v průběhu provádění prací hradí dodavatel</t>
  </si>
  <si>
    <t xml:space="preserve"> případné zajištění dopravního značení po dobu plnění předmětu zakázky </t>
  </si>
  <si>
    <t>zajištění informovanosti občanů v dané lokalitě o způsobu obslužnosti, parkování atd. v dostatečném předstihu a míře v případě realizace dopravních opatření</t>
  </si>
  <si>
    <t xml:space="preserve"> zajištění bezpečnosti při plnění předmětu zakázky a zajištění ochrany životního prostředí</t>
  </si>
  <si>
    <t>ostatní související práce potřebné ke kompletnímu dokončení zakázky podle zadávací PD, příslušných povolení a vyjádření v rámci realizace díla a platných norem a předpisů</t>
  </si>
  <si>
    <t xml:space="preserve"> zajištění čistoty staveniště a zejména okolí, v případě potřeby zajistit čištění komunikací dotčených provozem dodavatele, zejména výjezd a příjezd na místo plnění zakázky</t>
  </si>
  <si>
    <t>odvoz a likvidace odpadů vzniklých při plnění zakázky včetně poplatků ve smyslu platné legislativy</t>
  </si>
  <si>
    <t>průběžná fotodokumentace z průběhu provádění zakázky (digitální forma)</t>
  </si>
  <si>
    <t>zařízení staveniště, případně zřízení mezideponie po dobu realizace díla</t>
  </si>
  <si>
    <t xml:space="preserve">Výčet ostatních a vedlejších nákladů, nezbytných pro realizaci díla a zahrnutých VRN díla </t>
  </si>
  <si>
    <t>ROZPOČET REKAPITULACE</t>
  </si>
  <si>
    <t>VEGETAČNÍ ÚPRAVY</t>
  </si>
  <si>
    <t>Arboristické a asnační práce</t>
  </si>
  <si>
    <t xml:space="preserve">Výsadby dřevin </t>
  </si>
  <si>
    <t>CELKEM ZPŮSOBILÉ NÁKLADY BEZ DPH</t>
  </si>
  <si>
    <t>DPH 21%</t>
  </si>
  <si>
    <t>CELKEM VČETNĚ DPH</t>
  </si>
  <si>
    <t>Základní následná tříletá péče o vegetační prvky</t>
  </si>
  <si>
    <t xml:space="preserve">Ocenění navržených krajinářských úprav bylo stanoveno na základě Katalogu popisů a směrných cen stavebních prací (823-1 ÚRS Praha), dle Nákladů obvyklých opatření pro posuzování v OP ŽP, dle ceníků okrasných a lesních školek, případně na základě znalosti cen v čase a místě obvyklých. </t>
  </si>
  <si>
    <t>ZE02</t>
  </si>
  <si>
    <t>KONTROLNÍ KUMULOVANÝ ROZPOČET DLE NOO</t>
  </si>
  <si>
    <t>ZE07B</t>
  </si>
  <si>
    <t>Pořízení zavlažovacího lemu</t>
  </si>
  <si>
    <t>m</t>
  </si>
  <si>
    <t>ZA08B</t>
  </si>
  <si>
    <t>Roční následná péče o jednotlivé stromy  x 3 roky</t>
  </si>
  <si>
    <t>Příplatek 30% na obvod kmínku 12-14cm</t>
  </si>
  <si>
    <t>POLOŽKOVÝ REALIZAČNÍ ROZPOČET</t>
  </si>
  <si>
    <t>Příprava půdy pro sadovnické úpravy vč. terénních úprav, modelace terénu - tj. rozměření a plošná úprava s oddrnováním  v místě výsadeb</t>
  </si>
  <si>
    <t>ukotvení 3 kůly s uvázáním, délka kůlů do 2,5 m</t>
  </si>
  <si>
    <t>zalití po výsadbě 3x 100 lt včetně dovozu a dodávky vody</t>
  </si>
  <si>
    <t xml:space="preserve">přihnojení rostlin pomalurozpustným tabletovým hnojivem </t>
  </si>
  <si>
    <t>Instalace závlahového límce aquamax</t>
  </si>
  <si>
    <t>Zřízení závlahové mísy a namulčování drcenou borkou nebo štěpkou</t>
  </si>
  <si>
    <t>ošetření a řez stromů po výsadbě</t>
  </si>
  <si>
    <t>mechanické odplevelení po výsadbě</t>
  </si>
  <si>
    <t>Stromy soliterní listnaté</t>
  </si>
  <si>
    <t>Závlaahový límec aquamax</t>
  </si>
  <si>
    <t>Nátěr kmene proti korní spále</t>
  </si>
  <si>
    <t>Borka mulčovací hrubá, alternativně štěpka</t>
  </si>
  <si>
    <t>Kůly 2,5 m, průměr min.7cm, příčky a spojovací materiál</t>
  </si>
  <si>
    <t>Celkem stromy listnaté</t>
  </si>
  <si>
    <t>Tříletá Dokončovací a rozvojová péče o založené výsadby</t>
  </si>
  <si>
    <t>ZE08</t>
  </si>
  <si>
    <t>zahrnuje všechny nezbytné činnosti a materiály,- zahrnuje zálivku včetně dopravy vody (běžně 8-12 x ročně), kontrolu, doplnění nebo odstranění kotvících a ochranných prvků, hnojení, kypření výsadbové mísy, výchovný řez, vyžínání porostu, odplevelování, ochranu proti chorobám a škůdcům, doplnění mulče</t>
  </si>
  <si>
    <t>Roční následná péče o jednotlivé stromy</t>
  </si>
  <si>
    <t>3.Rok</t>
  </si>
  <si>
    <t>ZE02n</t>
  </si>
  <si>
    <t>příplatek</t>
  </si>
  <si>
    <t>Extrémní městská stanoviště - kompletní výměna půdy 1m3 50%</t>
  </si>
  <si>
    <t>hloubení jamek v rovině a svahu do 1,0 m3 se 100% výměnou zeminy</t>
  </si>
  <si>
    <t>výsadba stromů s balem do 80 cm, se zalitím a aplikací kondicionéru ve svahu</t>
  </si>
  <si>
    <t xml:space="preserve">Zhotovení nátěru kmene proti korní spále </t>
  </si>
  <si>
    <t>Výsadbový substrát dle TZ k výměně v jámách</t>
  </si>
  <si>
    <t>,</t>
  </si>
  <si>
    <t>Výsadba listnatého stromu, ok 12-14cm; alejový, s balem</t>
  </si>
  <si>
    <t>INDIKÁTORY PROJEKTU</t>
  </si>
  <si>
    <t>Celková plocha revitalizovaného území</t>
  </si>
  <si>
    <t>Počet ošetřených stromů</t>
  </si>
  <si>
    <t>Počet vysazených stromů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</si>
</sst>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0.0"/>
    <numFmt numFmtId="166" formatCode="#,##0\ &quot;Kč&quot;"/>
  </numFmts>
  <fonts count="4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Narrow"/>
      <family val="2"/>
      <charset val="238"/>
    </font>
    <font>
      <i/>
      <sz val="8"/>
      <name val="Arial"/>
      <family val="2"/>
      <charset val="238"/>
    </font>
    <font>
      <i/>
      <sz val="8"/>
      <name val="Arial CE"/>
      <family val="2"/>
      <charset val="238"/>
    </font>
    <font>
      <i/>
      <sz val="10"/>
      <name val="Arial"/>
      <family val="2"/>
      <charset val="238"/>
    </font>
    <font>
      <b/>
      <i/>
      <sz val="8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44" fontId="38" fillId="0" borderId="0" applyFont="0" applyFill="0" applyBorder="0" applyAlignment="0" applyProtection="0"/>
  </cellStyleXfs>
  <cellXfs count="276">
    <xf numFmtId="0" fontId="0" fillId="0" borderId="0" xfId="0"/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textRotation="90" wrapText="1"/>
    </xf>
    <xf numFmtId="49" fontId="8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textRotation="90" wrapText="1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0" fillId="0" borderId="1" xfId="0" applyNumberFormat="1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3" fontId="12" fillId="0" borderId="0" xfId="0" applyNumberFormat="1" applyFont="1" applyAlignment="1">
      <alignment wrapText="1"/>
    </xf>
    <xf numFmtId="1" fontId="3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Alignment="1">
      <alignment vertical="center"/>
    </xf>
    <xf numFmtId="3" fontId="14" fillId="0" borderId="0" xfId="0" applyNumberFormat="1" applyFont="1" applyAlignment="1">
      <alignment wrapText="1"/>
    </xf>
    <xf numFmtId="1" fontId="15" fillId="0" borderId="0" xfId="0" applyNumberFormat="1" applyFont="1" applyAlignment="1">
      <alignment wrapText="1"/>
    </xf>
    <xf numFmtId="3" fontId="15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3" fontId="13" fillId="0" borderId="0" xfId="0" applyNumberFormat="1" applyFont="1" applyAlignment="1">
      <alignment wrapText="1"/>
    </xf>
    <xf numFmtId="1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49" fontId="19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wrapText="1"/>
    </xf>
    <xf numFmtId="2" fontId="15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0" applyFont="1" applyAlignment="1">
      <alignment vertical="center" wrapText="1"/>
    </xf>
    <xf numFmtId="0" fontId="27" fillId="0" borderId="0" xfId="0" applyFont="1"/>
    <xf numFmtId="0" fontId="0" fillId="0" borderId="0" xfId="0" applyAlignment="1">
      <alignment vertical="center"/>
    </xf>
    <xf numFmtId="0" fontId="28" fillId="0" borderId="0" xfId="4" applyFont="1" applyAlignment="1">
      <alignment horizontal="left" vertical="center"/>
    </xf>
    <xf numFmtId="0" fontId="29" fillId="0" borderId="0" xfId="5" applyFont="1" applyAlignment="1">
      <alignment vertical="center"/>
    </xf>
    <xf numFmtId="0" fontId="23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/>
    <xf numFmtId="0" fontId="30" fillId="0" borderId="0" xfId="0" applyFont="1"/>
    <xf numFmtId="0" fontId="29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/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/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49" fontId="23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21" fillId="0" borderId="0" xfId="0" applyFont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/>
    <xf numFmtId="49" fontId="22" fillId="0" borderId="1" xfId="0" applyNumberFormat="1" applyFont="1" applyBorder="1" applyAlignment="1">
      <alignment horizontal="center" vertical="center" wrapText="1"/>
    </xf>
    <xf numFmtId="0" fontId="22" fillId="0" borderId="0" xfId="2" applyFont="1" applyAlignment="1">
      <alignment horizontal="center" vertical="center"/>
    </xf>
    <xf numFmtId="0" fontId="32" fillId="0" borderId="0" xfId="0" applyFont="1"/>
    <xf numFmtId="0" fontId="28" fillId="0" borderId="0" xfId="4" applyFont="1" applyAlignment="1">
      <alignment horizontal="left"/>
    </xf>
    <xf numFmtId="0" fontId="29" fillId="0" borderId="0" xfId="5" applyFont="1"/>
    <xf numFmtId="0" fontId="23" fillId="0" borderId="0" xfId="4" applyFont="1"/>
    <xf numFmtId="0" fontId="23" fillId="0" borderId="0" xfId="4" applyFont="1" applyAlignment="1">
      <alignment horizontal="center"/>
    </xf>
    <xf numFmtId="2" fontId="23" fillId="0" borderId="0" xfId="4" applyNumberFormat="1" applyFont="1"/>
    <xf numFmtId="0" fontId="22" fillId="0" borderId="0" xfId="4" applyFont="1"/>
    <xf numFmtId="0" fontId="33" fillId="0" borderId="0" xfId="0" applyFont="1"/>
    <xf numFmtId="0" fontId="23" fillId="0" borderId="7" xfId="4" applyFont="1" applyBorder="1"/>
    <xf numFmtId="0" fontId="23" fillId="0" borderId="8" xfId="4" applyFont="1" applyBorder="1"/>
    <xf numFmtId="0" fontId="23" fillId="0" borderId="8" xfId="4" applyFont="1" applyBorder="1" applyAlignment="1">
      <alignment horizontal="center"/>
    </xf>
    <xf numFmtId="0" fontId="23" fillId="0" borderId="9" xfId="4" applyFont="1" applyBorder="1" applyAlignment="1">
      <alignment horizontal="center"/>
    </xf>
    <xf numFmtId="0" fontId="23" fillId="0" borderId="10" xfId="4" applyFont="1" applyBorder="1"/>
    <xf numFmtId="0" fontId="22" fillId="0" borderId="12" xfId="4" applyFont="1" applyBorder="1"/>
    <xf numFmtId="0" fontId="22" fillId="0" borderId="6" xfId="4" applyFont="1" applyBorder="1"/>
    <xf numFmtId="0" fontId="22" fillId="0" borderId="6" xfId="4" applyFont="1" applyBorder="1" applyAlignment="1">
      <alignment horizontal="center"/>
    </xf>
    <xf numFmtId="0" fontId="14" fillId="0" borderId="0" xfId="1" applyFont="1"/>
    <xf numFmtId="0" fontId="34" fillId="0" borderId="0" xfId="0" applyFont="1"/>
    <xf numFmtId="0" fontId="15" fillId="0" borderId="0" xfId="1" applyFont="1"/>
    <xf numFmtId="0" fontId="36" fillId="0" borderId="0" xfId="0" applyFont="1"/>
    <xf numFmtId="0" fontId="29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vertical="center" wrapText="1"/>
    </xf>
    <xf numFmtId="2" fontId="29" fillId="0" borderId="1" xfId="1" applyNumberFormat="1" applyFont="1" applyBorder="1" applyAlignment="1">
      <alignment horizontal="right" vertical="center"/>
    </xf>
    <xf numFmtId="0" fontId="29" fillId="0" borderId="1" xfId="1" applyFont="1" applyBorder="1" applyAlignment="1">
      <alignment vertical="center" wrapText="1"/>
    </xf>
    <xf numFmtId="2" fontId="29" fillId="0" borderId="1" xfId="1" applyNumberFormat="1" applyFont="1" applyBorder="1" applyAlignment="1">
      <alignment vertical="center" wrapText="1"/>
    </xf>
    <xf numFmtId="0" fontId="29" fillId="0" borderId="1" xfId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1" xfId="4" applyFont="1" applyBorder="1" applyAlignment="1">
      <alignment horizontal="center" vertical="center"/>
    </xf>
    <xf numFmtId="2" fontId="29" fillId="0" borderId="1" xfId="4" applyNumberFormat="1" applyFont="1" applyBorder="1" applyAlignment="1">
      <alignment horizontal="center" vertical="center"/>
    </xf>
    <xf numFmtId="0" fontId="29" fillId="0" borderId="1" xfId="4" applyFont="1" applyBorder="1" applyAlignment="1">
      <alignment vertical="center" wrapText="1"/>
    </xf>
    <xf numFmtId="0" fontId="29" fillId="0" borderId="1" xfId="1" applyFont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 vertical="center"/>
    </xf>
    <xf numFmtId="0" fontId="29" fillId="0" borderId="1" xfId="1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4" fontId="28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4" fontId="29" fillId="0" borderId="1" xfId="0" applyNumberFormat="1" applyFont="1" applyBorder="1" applyAlignment="1">
      <alignment vertical="center"/>
    </xf>
    <xf numFmtId="0" fontId="29" fillId="0" borderId="1" xfId="0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1" xfId="0" applyFont="1" applyBorder="1" applyAlignment="1">
      <alignment vertical="center" wrapText="1"/>
    </xf>
    <xf numFmtId="0" fontId="40" fillId="0" borderId="0" xfId="0" applyFont="1" applyAlignment="1">
      <alignment vertical="center"/>
    </xf>
    <xf numFmtId="0" fontId="6" fillId="0" borderId="1" xfId="4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29" fillId="0" borderId="0" xfId="1" applyFont="1" applyAlignment="1">
      <alignment vertical="center"/>
    </xf>
    <xf numFmtId="0" fontId="36" fillId="0" borderId="0" xfId="0" applyFont="1" applyAlignment="1">
      <alignment vertical="center"/>
    </xf>
    <xf numFmtId="0" fontId="4" fillId="0" borderId="0" xfId="1" applyFont="1" applyAlignment="1">
      <alignment vertical="center"/>
    </xf>
    <xf numFmtId="0" fontId="39" fillId="0" borderId="0" xfId="0" applyFont="1" applyAlignment="1">
      <alignment vertical="center"/>
    </xf>
    <xf numFmtId="2" fontId="36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164" fontId="22" fillId="0" borderId="0" xfId="0" applyNumberFormat="1" applyFont="1" applyAlignment="1">
      <alignment vertical="center"/>
    </xf>
    <xf numFmtId="2" fontId="29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2" fillId="0" borderId="7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164" fontId="22" fillId="0" borderId="9" xfId="7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164" fontId="22" fillId="0" borderId="11" xfId="7" applyNumberFormat="1" applyFont="1" applyFill="1" applyBorder="1" applyAlignment="1">
      <alignment horizontal="right" vertical="center"/>
    </xf>
    <xf numFmtId="0" fontId="22" fillId="0" borderId="6" xfId="0" applyFont="1" applyBorder="1" applyAlignment="1">
      <alignment vertical="center"/>
    </xf>
    <xf numFmtId="164" fontId="22" fillId="0" borderId="13" xfId="0" applyNumberFormat="1" applyFont="1" applyBorder="1" applyAlignment="1">
      <alignment horizontal="right" vertical="center"/>
    </xf>
    <xf numFmtId="164" fontId="23" fillId="0" borderId="0" xfId="0" applyNumberFormat="1" applyFont="1"/>
    <xf numFmtId="0" fontId="29" fillId="0" borderId="0" xfId="4" applyFont="1" applyAlignment="1">
      <alignment horizontal="left"/>
    </xf>
    <xf numFmtId="0" fontId="29" fillId="0" borderId="0" xfId="4" applyFont="1"/>
    <xf numFmtId="0" fontId="29" fillId="0" borderId="0" xfId="4" applyFont="1" applyAlignment="1">
      <alignment horizontal="center"/>
    </xf>
    <xf numFmtId="0" fontId="1" fillId="0" borderId="0" xfId="1"/>
    <xf numFmtId="0" fontId="2" fillId="0" borderId="0" xfId="0" applyFont="1"/>
    <xf numFmtId="0" fontId="22" fillId="0" borderId="0" xfId="4" applyFont="1" applyAlignment="1">
      <alignment horizontal="left"/>
    </xf>
    <xf numFmtId="0" fontId="22" fillId="0" borderId="0" xfId="4" applyFont="1" applyAlignment="1">
      <alignment horizontal="center"/>
    </xf>
    <xf numFmtId="0" fontId="6" fillId="0" borderId="1" xfId="4" applyFont="1" applyBorder="1" applyAlignment="1">
      <alignment horizontal="center"/>
    </xf>
    <xf numFmtId="2" fontId="6" fillId="0" borderId="1" xfId="4" applyNumberFormat="1" applyFont="1" applyBorder="1" applyAlignment="1">
      <alignment horizontal="center"/>
    </xf>
    <xf numFmtId="0" fontId="29" fillId="0" borderId="2" xfId="4" applyFont="1" applyBorder="1" applyAlignment="1">
      <alignment horizontal="center" vertical="center"/>
    </xf>
    <xf numFmtId="0" fontId="28" fillId="0" borderId="2" xfId="1" applyFont="1" applyBorder="1" applyAlignment="1">
      <alignment vertical="center" wrapText="1"/>
    </xf>
    <xf numFmtId="2" fontId="29" fillId="0" borderId="2" xfId="4" applyNumberFormat="1" applyFont="1" applyBorder="1" applyAlignment="1">
      <alignment horizontal="center" vertical="center"/>
    </xf>
    <xf numFmtId="2" fontId="29" fillId="0" borderId="2" xfId="4" applyNumberFormat="1" applyFont="1" applyBorder="1" applyAlignment="1" applyProtection="1">
      <alignment horizontal="center" vertical="center"/>
      <protection locked="0"/>
    </xf>
    <xf numFmtId="0" fontId="28" fillId="2" borderId="14" xfId="4" applyFont="1" applyFill="1" applyBorder="1" applyAlignment="1">
      <alignment horizontal="center" vertical="center"/>
    </xf>
    <xf numFmtId="0" fontId="28" fillId="2" borderId="15" xfId="1" applyFont="1" applyFill="1" applyBorder="1" applyAlignment="1">
      <alignment vertical="center" wrapText="1"/>
    </xf>
    <xf numFmtId="0" fontId="29" fillId="2" borderId="15" xfId="4" applyFont="1" applyFill="1" applyBorder="1" applyAlignment="1">
      <alignment horizontal="center" vertical="center"/>
    </xf>
    <xf numFmtId="2" fontId="29" fillId="2" borderId="15" xfId="4" applyNumberFormat="1" applyFont="1" applyFill="1" applyBorder="1" applyAlignment="1">
      <alignment horizontal="center" vertical="center"/>
    </xf>
    <xf numFmtId="2" fontId="29" fillId="2" borderId="16" xfId="4" applyNumberFormat="1" applyFont="1" applyFill="1" applyBorder="1" applyAlignment="1" applyProtection="1">
      <alignment horizontal="center" vertical="center"/>
      <protection locked="0"/>
    </xf>
    <xf numFmtId="0" fontId="28" fillId="2" borderId="17" xfId="0" applyFont="1" applyFill="1" applyBorder="1" applyAlignment="1">
      <alignment horizontal="center" vertical="center"/>
    </xf>
    <xf numFmtId="0" fontId="28" fillId="2" borderId="0" xfId="0" applyFont="1" applyFill="1" applyAlignment="1">
      <alignment vertical="center" wrapText="1"/>
    </xf>
    <xf numFmtId="0" fontId="29" fillId="2" borderId="0" xfId="0" applyFont="1" applyFill="1" applyAlignment="1">
      <alignment horizontal="center" vertical="center"/>
    </xf>
    <xf numFmtId="2" fontId="28" fillId="2" borderId="0" xfId="0" applyNumberFormat="1" applyFont="1" applyFill="1" applyAlignment="1">
      <alignment horizontal="center" vertical="center"/>
    </xf>
    <xf numFmtId="4" fontId="28" fillId="2" borderId="0" xfId="0" applyNumberFormat="1" applyFont="1" applyFill="1" applyAlignment="1">
      <alignment vertical="center"/>
    </xf>
    <xf numFmtId="2" fontId="28" fillId="2" borderId="18" xfId="1" applyNumberFormat="1" applyFont="1" applyFill="1" applyBorder="1" applyAlignment="1">
      <alignment horizontal="right" vertical="center"/>
    </xf>
    <xf numFmtId="0" fontId="28" fillId="2" borderId="19" xfId="0" applyFont="1" applyFill="1" applyBorder="1" applyAlignment="1">
      <alignment horizontal="left" vertical="center"/>
    </xf>
    <xf numFmtId="0" fontId="28" fillId="2" borderId="20" xfId="0" applyFont="1" applyFill="1" applyBorder="1" applyAlignment="1">
      <alignment vertical="center" wrapText="1"/>
    </xf>
    <xf numFmtId="0" fontId="29" fillId="2" borderId="20" xfId="0" applyFont="1" applyFill="1" applyBorder="1" applyAlignment="1">
      <alignment horizontal="center" vertical="center"/>
    </xf>
    <xf numFmtId="2" fontId="28" fillId="2" borderId="20" xfId="0" applyNumberFormat="1" applyFont="1" applyFill="1" applyBorder="1" applyAlignment="1">
      <alignment horizontal="center" vertical="center"/>
    </xf>
    <xf numFmtId="4" fontId="28" fillId="2" borderId="20" xfId="0" applyNumberFormat="1" applyFont="1" applyFill="1" applyBorder="1" applyAlignment="1">
      <alignment vertical="center"/>
    </xf>
    <xf numFmtId="2" fontId="28" fillId="2" borderId="21" xfId="1" applyNumberFormat="1" applyFont="1" applyFill="1" applyBorder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 wrapText="1"/>
    </xf>
    <xf numFmtId="2" fontId="28" fillId="0" borderId="0" xfId="0" applyNumberFormat="1" applyFont="1" applyAlignment="1">
      <alignment horizontal="center" vertical="center"/>
    </xf>
    <xf numFmtId="4" fontId="28" fillId="0" borderId="0" xfId="0" applyNumberFormat="1" applyFont="1" applyAlignment="1">
      <alignment vertical="center"/>
    </xf>
    <xf numFmtId="2" fontId="28" fillId="0" borderId="0" xfId="1" applyNumberFormat="1" applyFont="1" applyAlignment="1">
      <alignment horizontal="right" vertical="center"/>
    </xf>
    <xf numFmtId="0" fontId="28" fillId="0" borderId="1" xfId="0" applyFont="1" applyBorder="1" applyAlignment="1">
      <alignment horizontal="left" vertical="center"/>
    </xf>
    <xf numFmtId="2" fontId="28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Border="1" applyAlignment="1">
      <alignment vertical="center"/>
    </xf>
    <xf numFmtId="2" fontId="28" fillId="0" borderId="1" xfId="1" applyNumberFormat="1" applyFont="1" applyBorder="1" applyAlignment="1">
      <alignment horizontal="right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1" applyNumberFormat="1" applyFont="1" applyBorder="1" applyAlignment="1">
      <alignment horizontal="center" vertical="center" wrapText="1"/>
    </xf>
    <xf numFmtId="2" fontId="29" fillId="0" borderId="1" xfId="1" applyNumberFormat="1" applyFont="1" applyBorder="1" applyAlignment="1">
      <alignment horizontal="center" vertical="center"/>
    </xf>
    <xf numFmtId="44" fontId="36" fillId="0" borderId="0" xfId="0" applyNumberFormat="1" applyFont="1"/>
    <xf numFmtId="0" fontId="28" fillId="0" borderId="12" xfId="1" applyFont="1" applyBorder="1" applyAlignment="1">
      <alignment horizontal="left" vertical="center" wrapText="1"/>
    </xf>
    <xf numFmtId="0" fontId="28" fillId="0" borderId="13" xfId="1" applyFont="1" applyBorder="1" applyAlignment="1">
      <alignment horizontal="left" vertical="center" wrapText="1"/>
    </xf>
    <xf numFmtId="0" fontId="29" fillId="0" borderId="22" xfId="1" applyFont="1" applyBorder="1" applyAlignment="1">
      <alignment horizontal="center" vertical="center" wrapText="1"/>
    </xf>
    <xf numFmtId="2" fontId="29" fillId="0" borderId="12" xfId="1" applyNumberFormat="1" applyFont="1" applyBorder="1" applyAlignment="1">
      <alignment vertical="center" wrapText="1"/>
    </xf>
    <xf numFmtId="44" fontId="28" fillId="0" borderId="12" xfId="7" applyFont="1" applyBorder="1" applyAlignment="1">
      <alignment horizontal="center" vertical="center" wrapText="1"/>
    </xf>
    <xf numFmtId="44" fontId="28" fillId="0" borderId="13" xfId="7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vertical="center"/>
    </xf>
    <xf numFmtId="4" fontId="28" fillId="0" borderId="2" xfId="0" applyNumberFormat="1" applyFont="1" applyBorder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29" fillId="0" borderId="0" xfId="1" applyFont="1" applyAlignment="1">
      <alignment horizontal="center" vertical="center" wrapText="1"/>
    </xf>
    <xf numFmtId="2" fontId="29" fillId="0" borderId="0" xfId="1" applyNumberFormat="1" applyFont="1" applyAlignment="1">
      <alignment vertical="center" wrapText="1"/>
    </xf>
    <xf numFmtId="164" fontId="28" fillId="0" borderId="0" xfId="7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vertical="center"/>
    </xf>
    <xf numFmtId="2" fontId="23" fillId="0" borderId="1" xfId="0" applyNumberFormat="1" applyFont="1" applyBorder="1" applyAlignment="1">
      <alignment horizontal="right"/>
    </xf>
    <xf numFmtId="2" fontId="23" fillId="0" borderId="0" xfId="0" applyNumberFormat="1" applyFont="1" applyAlignment="1">
      <alignment horizontal="right"/>
    </xf>
    <xf numFmtId="0" fontId="23" fillId="0" borderId="1" xfId="0" applyFont="1" applyBorder="1" applyAlignment="1">
      <alignment vertical="center"/>
    </xf>
    <xf numFmtId="164" fontId="23" fillId="0" borderId="1" xfId="0" applyNumberFormat="1" applyFont="1" applyBorder="1" applyAlignment="1">
      <alignment horizontal="center" vertical="center"/>
    </xf>
    <xf numFmtId="2" fontId="23" fillId="0" borderId="1" xfId="7" applyNumberFormat="1" applyFont="1" applyBorder="1" applyAlignment="1">
      <alignment horizontal="right" vertical="center"/>
    </xf>
    <xf numFmtId="4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40" fillId="0" borderId="0" xfId="0" applyFont="1"/>
    <xf numFmtId="0" fontId="22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2" fillId="0" borderId="10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6" xfId="0" applyFont="1" applyBorder="1" applyAlignment="1">
      <alignment horizontal="left" vertical="center"/>
    </xf>
    <xf numFmtId="164" fontId="14" fillId="0" borderId="6" xfId="0" applyNumberFormat="1" applyFont="1" applyBorder="1" applyAlignment="1">
      <alignment horizontal="right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14" fillId="0" borderId="0" xfId="0" applyNumberFormat="1" applyFont="1" applyAlignment="1">
      <alignment horizontal="right" vertical="center" wrapText="1"/>
    </xf>
    <xf numFmtId="0" fontId="17" fillId="0" borderId="2" xfId="0" applyFont="1" applyBorder="1" applyAlignment="1">
      <alignment horizontal="center" vertical="center" wrapText="1"/>
    </xf>
    <xf numFmtId="0" fontId="28" fillId="0" borderId="1" xfId="1" applyFont="1" applyBorder="1" applyAlignment="1">
      <alignment horizontal="left" vertical="center" wrapText="1"/>
    </xf>
    <xf numFmtId="164" fontId="28" fillId="0" borderId="3" xfId="7" applyNumberFormat="1" applyFont="1" applyFill="1" applyBorder="1" applyAlignment="1">
      <alignment horizontal="right" vertical="center" wrapText="1"/>
    </xf>
    <xf numFmtId="164" fontId="28" fillId="0" borderId="5" xfId="7" applyNumberFormat="1" applyFont="1" applyFill="1" applyBorder="1" applyAlignment="1">
      <alignment horizontal="right" vertical="center" wrapText="1"/>
    </xf>
    <xf numFmtId="0" fontId="35" fillId="0" borderId="0" xfId="6" applyFont="1" applyAlignment="1">
      <alignment horizontal="left" vertical="center" wrapText="1"/>
    </xf>
    <xf numFmtId="164" fontId="28" fillId="0" borderId="1" xfId="7" applyNumberFormat="1" applyFont="1" applyBorder="1" applyAlignment="1">
      <alignment horizontal="right" vertical="center" wrapText="1"/>
    </xf>
    <xf numFmtId="0" fontId="37" fillId="0" borderId="12" xfId="0" applyFont="1" applyBorder="1" applyAlignment="1">
      <alignment horizontal="left" vertical="top" wrapText="1"/>
    </xf>
    <xf numFmtId="0" fontId="37" fillId="0" borderId="6" xfId="0" applyFont="1" applyBorder="1" applyAlignment="1">
      <alignment horizontal="left" vertical="top" wrapText="1"/>
    </xf>
    <xf numFmtId="0" fontId="37" fillId="0" borderId="13" xfId="0" applyFont="1" applyBorder="1" applyAlignment="1">
      <alignment horizontal="left" vertical="top" wrapText="1"/>
    </xf>
    <xf numFmtId="0" fontId="22" fillId="0" borderId="6" xfId="4" applyFont="1" applyBorder="1" applyAlignment="1">
      <alignment horizontal="center"/>
    </xf>
    <xf numFmtId="0" fontId="22" fillId="0" borderId="13" xfId="4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4" applyFont="1" applyAlignment="1">
      <alignment horizontal="center"/>
    </xf>
    <xf numFmtId="0" fontId="23" fillId="0" borderId="11" xfId="1" applyFont="1" applyBorder="1" applyAlignment="1">
      <alignment horizontal="center"/>
    </xf>
    <xf numFmtId="0" fontId="22" fillId="0" borderId="0" xfId="0" applyFont="1" applyAlignment="1">
      <alignment horizontal="left"/>
    </xf>
    <xf numFmtId="44" fontId="40" fillId="0" borderId="0" xfId="7" applyFont="1" applyAlignment="1">
      <alignment horizontal="right"/>
    </xf>
    <xf numFmtId="0" fontId="41" fillId="0" borderId="0" xfId="0" applyFont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40" fillId="0" borderId="0" xfId="0" applyFont="1" applyAlignment="1">
      <alignment horizontal="center"/>
    </xf>
    <xf numFmtId="164" fontId="4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2" fontId="29" fillId="3" borderId="1" xfId="4" applyNumberFormat="1" applyFont="1" applyFill="1" applyBorder="1" applyAlignment="1">
      <alignment vertical="center"/>
    </xf>
    <xf numFmtId="4" fontId="29" fillId="3" borderId="1" xfId="0" applyNumberFormat="1" applyFont="1" applyFill="1" applyBorder="1" applyAlignment="1">
      <alignment vertical="center"/>
    </xf>
    <xf numFmtId="2" fontId="29" fillId="3" borderId="1" xfId="1" applyNumberFormat="1" applyFont="1" applyFill="1" applyBorder="1" applyAlignment="1">
      <alignment vertical="center" wrapText="1"/>
    </xf>
    <xf numFmtId="2" fontId="29" fillId="3" borderId="1" xfId="1" applyNumberFormat="1" applyFont="1" applyFill="1" applyBorder="1" applyAlignment="1">
      <alignment vertical="center"/>
    </xf>
    <xf numFmtId="4" fontId="29" fillId="3" borderId="1" xfId="0" applyNumberFormat="1" applyFont="1" applyFill="1" applyBorder="1" applyAlignment="1">
      <alignment horizontal="right" vertical="center"/>
    </xf>
  </cellXfs>
  <cellStyles count="8">
    <cellStyle name="Měna 2" xfId="7" xr:uid="{D4758283-6F79-47B6-9293-1F494830157F}"/>
    <cellStyle name="Normální" xfId="0" builtinId="0"/>
    <cellStyle name="normální 2" xfId="1" xr:uid="{00000000-0005-0000-0000-000001000000}"/>
    <cellStyle name="normální 2 2" xfId="3" xr:uid="{00000000-0005-0000-0000-000002000000}"/>
    <cellStyle name="normální 3" xfId="2" xr:uid="{00000000-0005-0000-0000-000003000000}"/>
    <cellStyle name="normální 4" xfId="6" xr:uid="{E5EE5516-524B-4595-AD2E-94CEF6B85FDB}"/>
    <cellStyle name="normální 5" xfId="5" xr:uid="{6602CEBD-D0DC-4C84-9819-F8920726C1E7}"/>
    <cellStyle name="normální_List1" xfId="4" xr:uid="{54FBFECF-00ED-4939-A4ED-DE18CE9D8D49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B6195-AAD3-45E4-8650-BE73163E583D}">
  <dimension ref="A1:IE23"/>
  <sheetViews>
    <sheetView tabSelected="1" workbookViewId="0">
      <selection activeCell="D13" sqref="D13"/>
    </sheetView>
  </sheetViews>
  <sheetFormatPr defaultColWidth="9.109375" defaultRowHeight="13.8" x14ac:dyDescent="0.25"/>
  <cols>
    <col min="1" max="1" width="4.5546875" style="67" customWidth="1"/>
    <col min="2" max="2" width="35.109375" style="67" customWidth="1"/>
    <col min="3" max="3" width="12.6640625" style="67" customWidth="1"/>
    <col min="4" max="4" width="26.109375" style="67" customWidth="1"/>
    <col min="5" max="5" width="12.109375" style="67" bestFit="1" customWidth="1"/>
    <col min="6" max="256" width="9.109375" style="67"/>
    <col min="257" max="257" width="4.5546875" style="67" customWidth="1"/>
    <col min="258" max="258" width="45.6640625" style="67" customWidth="1"/>
    <col min="259" max="259" width="12.6640625" style="67" customWidth="1"/>
    <col min="260" max="260" width="26.109375" style="67" customWidth="1"/>
    <col min="261" max="261" width="12.109375" style="67" bestFit="1" customWidth="1"/>
    <col min="262" max="512" width="9.109375" style="67"/>
    <col min="513" max="513" width="4.5546875" style="67" customWidth="1"/>
    <col min="514" max="514" width="45.6640625" style="67" customWidth="1"/>
    <col min="515" max="515" width="12.6640625" style="67" customWidth="1"/>
    <col min="516" max="516" width="26.109375" style="67" customWidth="1"/>
    <col min="517" max="517" width="12.109375" style="67" bestFit="1" customWidth="1"/>
    <col min="518" max="768" width="9.109375" style="67"/>
    <col min="769" max="769" width="4.5546875" style="67" customWidth="1"/>
    <col min="770" max="770" width="45.6640625" style="67" customWidth="1"/>
    <col min="771" max="771" width="12.6640625" style="67" customWidth="1"/>
    <col min="772" max="772" width="26.109375" style="67" customWidth="1"/>
    <col min="773" max="773" width="12.109375" style="67" bestFit="1" customWidth="1"/>
    <col min="774" max="1024" width="9.109375" style="67"/>
    <col min="1025" max="1025" width="4.5546875" style="67" customWidth="1"/>
    <col min="1026" max="1026" width="45.6640625" style="67" customWidth="1"/>
    <col min="1027" max="1027" width="12.6640625" style="67" customWidth="1"/>
    <col min="1028" max="1028" width="26.109375" style="67" customWidth="1"/>
    <col min="1029" max="1029" width="12.109375" style="67" bestFit="1" customWidth="1"/>
    <col min="1030" max="1280" width="9.109375" style="67"/>
    <col min="1281" max="1281" width="4.5546875" style="67" customWidth="1"/>
    <col min="1282" max="1282" width="45.6640625" style="67" customWidth="1"/>
    <col min="1283" max="1283" width="12.6640625" style="67" customWidth="1"/>
    <col min="1284" max="1284" width="26.109375" style="67" customWidth="1"/>
    <col min="1285" max="1285" width="12.109375" style="67" bestFit="1" customWidth="1"/>
    <col min="1286" max="1536" width="9.109375" style="67"/>
    <col min="1537" max="1537" width="4.5546875" style="67" customWidth="1"/>
    <col min="1538" max="1538" width="45.6640625" style="67" customWidth="1"/>
    <col min="1539" max="1539" width="12.6640625" style="67" customWidth="1"/>
    <col min="1540" max="1540" width="26.109375" style="67" customWidth="1"/>
    <col min="1541" max="1541" width="12.109375" style="67" bestFit="1" customWidth="1"/>
    <col min="1542" max="1792" width="9.109375" style="67"/>
    <col min="1793" max="1793" width="4.5546875" style="67" customWidth="1"/>
    <col min="1794" max="1794" width="45.6640625" style="67" customWidth="1"/>
    <col min="1795" max="1795" width="12.6640625" style="67" customWidth="1"/>
    <col min="1796" max="1796" width="26.109375" style="67" customWidth="1"/>
    <col min="1797" max="1797" width="12.109375" style="67" bestFit="1" customWidth="1"/>
    <col min="1798" max="2048" width="9.109375" style="67"/>
    <col min="2049" max="2049" width="4.5546875" style="67" customWidth="1"/>
    <col min="2050" max="2050" width="45.6640625" style="67" customWidth="1"/>
    <col min="2051" max="2051" width="12.6640625" style="67" customWidth="1"/>
    <col min="2052" max="2052" width="26.109375" style="67" customWidth="1"/>
    <col min="2053" max="2053" width="12.109375" style="67" bestFit="1" customWidth="1"/>
    <col min="2054" max="2304" width="9.109375" style="67"/>
    <col min="2305" max="2305" width="4.5546875" style="67" customWidth="1"/>
    <col min="2306" max="2306" width="45.6640625" style="67" customWidth="1"/>
    <col min="2307" max="2307" width="12.6640625" style="67" customWidth="1"/>
    <col min="2308" max="2308" width="26.109375" style="67" customWidth="1"/>
    <col min="2309" max="2309" width="12.109375" style="67" bestFit="1" customWidth="1"/>
    <col min="2310" max="2560" width="9.109375" style="67"/>
    <col min="2561" max="2561" width="4.5546875" style="67" customWidth="1"/>
    <col min="2562" max="2562" width="45.6640625" style="67" customWidth="1"/>
    <col min="2563" max="2563" width="12.6640625" style="67" customWidth="1"/>
    <col min="2564" max="2564" width="26.109375" style="67" customWidth="1"/>
    <col min="2565" max="2565" width="12.109375" style="67" bestFit="1" customWidth="1"/>
    <col min="2566" max="2816" width="9.109375" style="67"/>
    <col min="2817" max="2817" width="4.5546875" style="67" customWidth="1"/>
    <col min="2818" max="2818" width="45.6640625" style="67" customWidth="1"/>
    <col min="2819" max="2819" width="12.6640625" style="67" customWidth="1"/>
    <col min="2820" max="2820" width="26.109375" style="67" customWidth="1"/>
    <col min="2821" max="2821" width="12.109375" style="67" bestFit="1" customWidth="1"/>
    <col min="2822" max="3072" width="9.109375" style="67"/>
    <col min="3073" max="3073" width="4.5546875" style="67" customWidth="1"/>
    <col min="3074" max="3074" width="45.6640625" style="67" customWidth="1"/>
    <col min="3075" max="3075" width="12.6640625" style="67" customWidth="1"/>
    <col min="3076" max="3076" width="26.109375" style="67" customWidth="1"/>
    <col min="3077" max="3077" width="12.109375" style="67" bestFit="1" customWidth="1"/>
    <col min="3078" max="3328" width="9.109375" style="67"/>
    <col min="3329" max="3329" width="4.5546875" style="67" customWidth="1"/>
    <col min="3330" max="3330" width="45.6640625" style="67" customWidth="1"/>
    <col min="3331" max="3331" width="12.6640625" style="67" customWidth="1"/>
    <col min="3332" max="3332" width="26.109375" style="67" customWidth="1"/>
    <col min="3333" max="3333" width="12.109375" style="67" bestFit="1" customWidth="1"/>
    <col min="3334" max="3584" width="9.109375" style="67"/>
    <col min="3585" max="3585" width="4.5546875" style="67" customWidth="1"/>
    <col min="3586" max="3586" width="45.6640625" style="67" customWidth="1"/>
    <col min="3587" max="3587" width="12.6640625" style="67" customWidth="1"/>
    <col min="3588" max="3588" width="26.109375" style="67" customWidth="1"/>
    <col min="3589" max="3589" width="12.109375" style="67" bestFit="1" customWidth="1"/>
    <col min="3590" max="3840" width="9.109375" style="67"/>
    <col min="3841" max="3841" width="4.5546875" style="67" customWidth="1"/>
    <col min="3842" max="3842" width="45.6640625" style="67" customWidth="1"/>
    <col min="3843" max="3843" width="12.6640625" style="67" customWidth="1"/>
    <col min="3844" max="3844" width="26.109375" style="67" customWidth="1"/>
    <col min="3845" max="3845" width="12.109375" style="67" bestFit="1" customWidth="1"/>
    <col min="3846" max="4096" width="9.109375" style="67"/>
    <col min="4097" max="4097" width="4.5546875" style="67" customWidth="1"/>
    <col min="4098" max="4098" width="45.6640625" style="67" customWidth="1"/>
    <col min="4099" max="4099" width="12.6640625" style="67" customWidth="1"/>
    <col min="4100" max="4100" width="26.109375" style="67" customWidth="1"/>
    <col min="4101" max="4101" width="12.109375" style="67" bestFit="1" customWidth="1"/>
    <col min="4102" max="4352" width="9.109375" style="67"/>
    <col min="4353" max="4353" width="4.5546875" style="67" customWidth="1"/>
    <col min="4354" max="4354" width="45.6640625" style="67" customWidth="1"/>
    <col min="4355" max="4355" width="12.6640625" style="67" customWidth="1"/>
    <col min="4356" max="4356" width="26.109375" style="67" customWidth="1"/>
    <col min="4357" max="4357" width="12.109375" style="67" bestFit="1" customWidth="1"/>
    <col min="4358" max="4608" width="9.109375" style="67"/>
    <col min="4609" max="4609" width="4.5546875" style="67" customWidth="1"/>
    <col min="4610" max="4610" width="45.6640625" style="67" customWidth="1"/>
    <col min="4611" max="4611" width="12.6640625" style="67" customWidth="1"/>
    <col min="4612" max="4612" width="26.109375" style="67" customWidth="1"/>
    <col min="4613" max="4613" width="12.109375" style="67" bestFit="1" customWidth="1"/>
    <col min="4614" max="4864" width="9.109375" style="67"/>
    <col min="4865" max="4865" width="4.5546875" style="67" customWidth="1"/>
    <col min="4866" max="4866" width="45.6640625" style="67" customWidth="1"/>
    <col min="4867" max="4867" width="12.6640625" style="67" customWidth="1"/>
    <col min="4868" max="4868" width="26.109375" style="67" customWidth="1"/>
    <col min="4869" max="4869" width="12.109375" style="67" bestFit="1" customWidth="1"/>
    <col min="4870" max="5120" width="9.109375" style="67"/>
    <col min="5121" max="5121" width="4.5546875" style="67" customWidth="1"/>
    <col min="5122" max="5122" width="45.6640625" style="67" customWidth="1"/>
    <col min="5123" max="5123" width="12.6640625" style="67" customWidth="1"/>
    <col min="5124" max="5124" width="26.109375" style="67" customWidth="1"/>
    <col min="5125" max="5125" width="12.109375" style="67" bestFit="1" customWidth="1"/>
    <col min="5126" max="5376" width="9.109375" style="67"/>
    <col min="5377" max="5377" width="4.5546875" style="67" customWidth="1"/>
    <col min="5378" max="5378" width="45.6640625" style="67" customWidth="1"/>
    <col min="5379" max="5379" width="12.6640625" style="67" customWidth="1"/>
    <col min="5380" max="5380" width="26.109375" style="67" customWidth="1"/>
    <col min="5381" max="5381" width="12.109375" style="67" bestFit="1" customWidth="1"/>
    <col min="5382" max="5632" width="9.109375" style="67"/>
    <col min="5633" max="5633" width="4.5546875" style="67" customWidth="1"/>
    <col min="5634" max="5634" width="45.6640625" style="67" customWidth="1"/>
    <col min="5635" max="5635" width="12.6640625" style="67" customWidth="1"/>
    <col min="5636" max="5636" width="26.109375" style="67" customWidth="1"/>
    <col min="5637" max="5637" width="12.109375" style="67" bestFit="1" customWidth="1"/>
    <col min="5638" max="5888" width="9.109375" style="67"/>
    <col min="5889" max="5889" width="4.5546875" style="67" customWidth="1"/>
    <col min="5890" max="5890" width="45.6640625" style="67" customWidth="1"/>
    <col min="5891" max="5891" width="12.6640625" style="67" customWidth="1"/>
    <col min="5892" max="5892" width="26.109375" style="67" customWidth="1"/>
    <col min="5893" max="5893" width="12.109375" style="67" bestFit="1" customWidth="1"/>
    <col min="5894" max="6144" width="9.109375" style="67"/>
    <col min="6145" max="6145" width="4.5546875" style="67" customWidth="1"/>
    <col min="6146" max="6146" width="45.6640625" style="67" customWidth="1"/>
    <col min="6147" max="6147" width="12.6640625" style="67" customWidth="1"/>
    <col min="6148" max="6148" width="26.109375" style="67" customWidth="1"/>
    <col min="6149" max="6149" width="12.109375" style="67" bestFit="1" customWidth="1"/>
    <col min="6150" max="6400" width="9.109375" style="67"/>
    <col min="6401" max="6401" width="4.5546875" style="67" customWidth="1"/>
    <col min="6402" max="6402" width="45.6640625" style="67" customWidth="1"/>
    <col min="6403" max="6403" width="12.6640625" style="67" customWidth="1"/>
    <col min="6404" max="6404" width="26.109375" style="67" customWidth="1"/>
    <col min="6405" max="6405" width="12.109375" style="67" bestFit="1" customWidth="1"/>
    <col min="6406" max="6656" width="9.109375" style="67"/>
    <col min="6657" max="6657" width="4.5546875" style="67" customWidth="1"/>
    <col min="6658" max="6658" width="45.6640625" style="67" customWidth="1"/>
    <col min="6659" max="6659" width="12.6640625" style="67" customWidth="1"/>
    <col min="6660" max="6660" width="26.109375" style="67" customWidth="1"/>
    <col min="6661" max="6661" width="12.109375" style="67" bestFit="1" customWidth="1"/>
    <col min="6662" max="6912" width="9.109375" style="67"/>
    <col min="6913" max="6913" width="4.5546875" style="67" customWidth="1"/>
    <col min="6914" max="6914" width="45.6640625" style="67" customWidth="1"/>
    <col min="6915" max="6915" width="12.6640625" style="67" customWidth="1"/>
    <col min="6916" max="6916" width="26.109375" style="67" customWidth="1"/>
    <col min="6917" max="6917" width="12.109375" style="67" bestFit="1" customWidth="1"/>
    <col min="6918" max="7168" width="9.109375" style="67"/>
    <col min="7169" max="7169" width="4.5546875" style="67" customWidth="1"/>
    <col min="7170" max="7170" width="45.6640625" style="67" customWidth="1"/>
    <col min="7171" max="7171" width="12.6640625" style="67" customWidth="1"/>
    <col min="7172" max="7172" width="26.109375" style="67" customWidth="1"/>
    <col min="7173" max="7173" width="12.109375" style="67" bestFit="1" customWidth="1"/>
    <col min="7174" max="7424" width="9.109375" style="67"/>
    <col min="7425" max="7425" width="4.5546875" style="67" customWidth="1"/>
    <col min="7426" max="7426" width="45.6640625" style="67" customWidth="1"/>
    <col min="7427" max="7427" width="12.6640625" style="67" customWidth="1"/>
    <col min="7428" max="7428" width="26.109375" style="67" customWidth="1"/>
    <col min="7429" max="7429" width="12.109375" style="67" bestFit="1" customWidth="1"/>
    <col min="7430" max="7680" width="9.109375" style="67"/>
    <col min="7681" max="7681" width="4.5546875" style="67" customWidth="1"/>
    <col min="7682" max="7682" width="45.6640625" style="67" customWidth="1"/>
    <col min="7683" max="7683" width="12.6640625" style="67" customWidth="1"/>
    <col min="7684" max="7684" width="26.109375" style="67" customWidth="1"/>
    <col min="7685" max="7685" width="12.109375" style="67" bestFit="1" customWidth="1"/>
    <col min="7686" max="7936" width="9.109375" style="67"/>
    <col min="7937" max="7937" width="4.5546875" style="67" customWidth="1"/>
    <col min="7938" max="7938" width="45.6640625" style="67" customWidth="1"/>
    <col min="7939" max="7939" width="12.6640625" style="67" customWidth="1"/>
    <col min="7940" max="7940" width="26.109375" style="67" customWidth="1"/>
    <col min="7941" max="7941" width="12.109375" style="67" bestFit="1" customWidth="1"/>
    <col min="7942" max="8192" width="9.109375" style="67"/>
    <col min="8193" max="8193" width="4.5546875" style="67" customWidth="1"/>
    <col min="8194" max="8194" width="45.6640625" style="67" customWidth="1"/>
    <col min="8195" max="8195" width="12.6640625" style="67" customWidth="1"/>
    <col min="8196" max="8196" width="26.109375" style="67" customWidth="1"/>
    <col min="8197" max="8197" width="12.109375" style="67" bestFit="1" customWidth="1"/>
    <col min="8198" max="8448" width="9.109375" style="67"/>
    <col min="8449" max="8449" width="4.5546875" style="67" customWidth="1"/>
    <col min="8450" max="8450" width="45.6640625" style="67" customWidth="1"/>
    <col min="8451" max="8451" width="12.6640625" style="67" customWidth="1"/>
    <col min="8452" max="8452" width="26.109375" style="67" customWidth="1"/>
    <col min="8453" max="8453" width="12.109375" style="67" bestFit="1" customWidth="1"/>
    <col min="8454" max="8704" width="9.109375" style="67"/>
    <col min="8705" max="8705" width="4.5546875" style="67" customWidth="1"/>
    <col min="8706" max="8706" width="45.6640625" style="67" customWidth="1"/>
    <col min="8707" max="8707" width="12.6640625" style="67" customWidth="1"/>
    <col min="8708" max="8708" width="26.109375" style="67" customWidth="1"/>
    <col min="8709" max="8709" width="12.109375" style="67" bestFit="1" customWidth="1"/>
    <col min="8710" max="8960" width="9.109375" style="67"/>
    <col min="8961" max="8961" width="4.5546875" style="67" customWidth="1"/>
    <col min="8962" max="8962" width="45.6640625" style="67" customWidth="1"/>
    <col min="8963" max="8963" width="12.6640625" style="67" customWidth="1"/>
    <col min="8964" max="8964" width="26.109375" style="67" customWidth="1"/>
    <col min="8965" max="8965" width="12.109375" style="67" bestFit="1" customWidth="1"/>
    <col min="8966" max="9216" width="9.109375" style="67"/>
    <col min="9217" max="9217" width="4.5546875" style="67" customWidth="1"/>
    <col min="9218" max="9218" width="45.6640625" style="67" customWidth="1"/>
    <col min="9219" max="9219" width="12.6640625" style="67" customWidth="1"/>
    <col min="9220" max="9220" width="26.109375" style="67" customWidth="1"/>
    <col min="9221" max="9221" width="12.109375" style="67" bestFit="1" customWidth="1"/>
    <col min="9222" max="9472" width="9.109375" style="67"/>
    <col min="9473" max="9473" width="4.5546875" style="67" customWidth="1"/>
    <col min="9474" max="9474" width="45.6640625" style="67" customWidth="1"/>
    <col min="9475" max="9475" width="12.6640625" style="67" customWidth="1"/>
    <col min="9476" max="9476" width="26.109375" style="67" customWidth="1"/>
    <col min="9477" max="9477" width="12.109375" style="67" bestFit="1" customWidth="1"/>
    <col min="9478" max="9728" width="9.109375" style="67"/>
    <col min="9729" max="9729" width="4.5546875" style="67" customWidth="1"/>
    <col min="9730" max="9730" width="45.6640625" style="67" customWidth="1"/>
    <col min="9731" max="9731" width="12.6640625" style="67" customWidth="1"/>
    <col min="9732" max="9732" width="26.109375" style="67" customWidth="1"/>
    <col min="9733" max="9733" width="12.109375" style="67" bestFit="1" customWidth="1"/>
    <col min="9734" max="9984" width="9.109375" style="67"/>
    <col min="9985" max="9985" width="4.5546875" style="67" customWidth="1"/>
    <col min="9986" max="9986" width="45.6640625" style="67" customWidth="1"/>
    <col min="9987" max="9987" width="12.6640625" style="67" customWidth="1"/>
    <col min="9988" max="9988" width="26.109375" style="67" customWidth="1"/>
    <col min="9989" max="9989" width="12.109375" style="67" bestFit="1" customWidth="1"/>
    <col min="9990" max="10240" width="9.109375" style="67"/>
    <col min="10241" max="10241" width="4.5546875" style="67" customWidth="1"/>
    <col min="10242" max="10242" width="45.6640625" style="67" customWidth="1"/>
    <col min="10243" max="10243" width="12.6640625" style="67" customWidth="1"/>
    <col min="10244" max="10244" width="26.109375" style="67" customWidth="1"/>
    <col min="10245" max="10245" width="12.109375" style="67" bestFit="1" customWidth="1"/>
    <col min="10246" max="10496" width="9.109375" style="67"/>
    <col min="10497" max="10497" width="4.5546875" style="67" customWidth="1"/>
    <col min="10498" max="10498" width="45.6640625" style="67" customWidth="1"/>
    <col min="10499" max="10499" width="12.6640625" style="67" customWidth="1"/>
    <col min="10500" max="10500" width="26.109375" style="67" customWidth="1"/>
    <col min="10501" max="10501" width="12.109375" style="67" bestFit="1" customWidth="1"/>
    <col min="10502" max="10752" width="9.109375" style="67"/>
    <col min="10753" max="10753" width="4.5546875" style="67" customWidth="1"/>
    <col min="10754" max="10754" width="45.6640625" style="67" customWidth="1"/>
    <col min="10755" max="10755" width="12.6640625" style="67" customWidth="1"/>
    <col min="10756" max="10756" width="26.109375" style="67" customWidth="1"/>
    <col min="10757" max="10757" width="12.109375" style="67" bestFit="1" customWidth="1"/>
    <col min="10758" max="11008" width="9.109375" style="67"/>
    <col min="11009" max="11009" width="4.5546875" style="67" customWidth="1"/>
    <col min="11010" max="11010" width="45.6640625" style="67" customWidth="1"/>
    <col min="11011" max="11011" width="12.6640625" style="67" customWidth="1"/>
    <col min="11012" max="11012" width="26.109375" style="67" customWidth="1"/>
    <col min="11013" max="11013" width="12.109375" style="67" bestFit="1" customWidth="1"/>
    <col min="11014" max="11264" width="9.109375" style="67"/>
    <col min="11265" max="11265" width="4.5546875" style="67" customWidth="1"/>
    <col min="11266" max="11266" width="45.6640625" style="67" customWidth="1"/>
    <col min="11267" max="11267" width="12.6640625" style="67" customWidth="1"/>
    <col min="11268" max="11268" width="26.109375" style="67" customWidth="1"/>
    <col min="11269" max="11269" width="12.109375" style="67" bestFit="1" customWidth="1"/>
    <col min="11270" max="11520" width="9.109375" style="67"/>
    <col min="11521" max="11521" width="4.5546875" style="67" customWidth="1"/>
    <col min="11522" max="11522" width="45.6640625" style="67" customWidth="1"/>
    <col min="11523" max="11523" width="12.6640625" style="67" customWidth="1"/>
    <col min="11524" max="11524" width="26.109375" style="67" customWidth="1"/>
    <col min="11525" max="11525" width="12.109375" style="67" bestFit="1" customWidth="1"/>
    <col min="11526" max="11776" width="9.109375" style="67"/>
    <col min="11777" max="11777" width="4.5546875" style="67" customWidth="1"/>
    <col min="11778" max="11778" width="45.6640625" style="67" customWidth="1"/>
    <col min="11779" max="11779" width="12.6640625" style="67" customWidth="1"/>
    <col min="11780" max="11780" width="26.109375" style="67" customWidth="1"/>
    <col min="11781" max="11781" width="12.109375" style="67" bestFit="1" customWidth="1"/>
    <col min="11782" max="12032" width="9.109375" style="67"/>
    <col min="12033" max="12033" width="4.5546875" style="67" customWidth="1"/>
    <col min="12034" max="12034" width="45.6640625" style="67" customWidth="1"/>
    <col min="12035" max="12035" width="12.6640625" style="67" customWidth="1"/>
    <col min="12036" max="12036" width="26.109375" style="67" customWidth="1"/>
    <col min="12037" max="12037" width="12.109375" style="67" bestFit="1" customWidth="1"/>
    <col min="12038" max="12288" width="9.109375" style="67"/>
    <col min="12289" max="12289" width="4.5546875" style="67" customWidth="1"/>
    <col min="12290" max="12290" width="45.6640625" style="67" customWidth="1"/>
    <col min="12291" max="12291" width="12.6640625" style="67" customWidth="1"/>
    <col min="12292" max="12292" width="26.109375" style="67" customWidth="1"/>
    <col min="12293" max="12293" width="12.109375" style="67" bestFit="1" customWidth="1"/>
    <col min="12294" max="12544" width="9.109375" style="67"/>
    <col min="12545" max="12545" width="4.5546875" style="67" customWidth="1"/>
    <col min="12546" max="12546" width="45.6640625" style="67" customWidth="1"/>
    <col min="12547" max="12547" width="12.6640625" style="67" customWidth="1"/>
    <col min="12548" max="12548" width="26.109375" style="67" customWidth="1"/>
    <col min="12549" max="12549" width="12.109375" style="67" bestFit="1" customWidth="1"/>
    <col min="12550" max="12800" width="9.109375" style="67"/>
    <col min="12801" max="12801" width="4.5546875" style="67" customWidth="1"/>
    <col min="12802" max="12802" width="45.6640625" style="67" customWidth="1"/>
    <col min="12803" max="12803" width="12.6640625" style="67" customWidth="1"/>
    <col min="12804" max="12804" width="26.109375" style="67" customWidth="1"/>
    <col min="12805" max="12805" width="12.109375" style="67" bestFit="1" customWidth="1"/>
    <col min="12806" max="13056" width="9.109375" style="67"/>
    <col min="13057" max="13057" width="4.5546875" style="67" customWidth="1"/>
    <col min="13058" max="13058" width="45.6640625" style="67" customWidth="1"/>
    <col min="13059" max="13059" width="12.6640625" style="67" customWidth="1"/>
    <col min="13060" max="13060" width="26.109375" style="67" customWidth="1"/>
    <col min="13061" max="13061" width="12.109375" style="67" bestFit="1" customWidth="1"/>
    <col min="13062" max="13312" width="9.109375" style="67"/>
    <col min="13313" max="13313" width="4.5546875" style="67" customWidth="1"/>
    <col min="13314" max="13314" width="45.6640625" style="67" customWidth="1"/>
    <col min="13315" max="13315" width="12.6640625" style="67" customWidth="1"/>
    <col min="13316" max="13316" width="26.109375" style="67" customWidth="1"/>
    <col min="13317" max="13317" width="12.109375" style="67" bestFit="1" customWidth="1"/>
    <col min="13318" max="13568" width="9.109375" style="67"/>
    <col min="13569" max="13569" width="4.5546875" style="67" customWidth="1"/>
    <col min="13570" max="13570" width="45.6640625" style="67" customWidth="1"/>
    <col min="13571" max="13571" width="12.6640625" style="67" customWidth="1"/>
    <col min="13572" max="13572" width="26.109375" style="67" customWidth="1"/>
    <col min="13573" max="13573" width="12.109375" style="67" bestFit="1" customWidth="1"/>
    <col min="13574" max="13824" width="9.109375" style="67"/>
    <col min="13825" max="13825" width="4.5546875" style="67" customWidth="1"/>
    <col min="13826" max="13826" width="45.6640625" style="67" customWidth="1"/>
    <col min="13827" max="13827" width="12.6640625" style="67" customWidth="1"/>
    <col min="13828" max="13828" width="26.109375" style="67" customWidth="1"/>
    <col min="13829" max="13829" width="12.109375" style="67" bestFit="1" customWidth="1"/>
    <col min="13830" max="14080" width="9.109375" style="67"/>
    <col min="14081" max="14081" width="4.5546875" style="67" customWidth="1"/>
    <col min="14082" max="14082" width="45.6640625" style="67" customWidth="1"/>
    <col min="14083" max="14083" width="12.6640625" style="67" customWidth="1"/>
    <col min="14084" max="14084" width="26.109375" style="67" customWidth="1"/>
    <col min="14085" max="14085" width="12.109375" style="67" bestFit="1" customWidth="1"/>
    <col min="14086" max="14336" width="9.109375" style="67"/>
    <col min="14337" max="14337" width="4.5546875" style="67" customWidth="1"/>
    <col min="14338" max="14338" width="45.6640625" style="67" customWidth="1"/>
    <col min="14339" max="14339" width="12.6640625" style="67" customWidth="1"/>
    <col min="14340" max="14340" width="26.109375" style="67" customWidth="1"/>
    <col min="14341" max="14341" width="12.109375" style="67" bestFit="1" customWidth="1"/>
    <col min="14342" max="14592" width="9.109375" style="67"/>
    <col min="14593" max="14593" width="4.5546875" style="67" customWidth="1"/>
    <col min="14594" max="14594" width="45.6640625" style="67" customWidth="1"/>
    <col min="14595" max="14595" width="12.6640625" style="67" customWidth="1"/>
    <col min="14596" max="14596" width="26.109375" style="67" customWidth="1"/>
    <col min="14597" max="14597" width="12.109375" style="67" bestFit="1" customWidth="1"/>
    <col min="14598" max="14848" width="9.109375" style="67"/>
    <col min="14849" max="14849" width="4.5546875" style="67" customWidth="1"/>
    <col min="14850" max="14850" width="45.6640625" style="67" customWidth="1"/>
    <col min="14851" max="14851" width="12.6640625" style="67" customWidth="1"/>
    <col min="14852" max="14852" width="26.109375" style="67" customWidth="1"/>
    <col min="14853" max="14853" width="12.109375" style="67" bestFit="1" customWidth="1"/>
    <col min="14854" max="15104" width="9.109375" style="67"/>
    <col min="15105" max="15105" width="4.5546875" style="67" customWidth="1"/>
    <col min="15106" max="15106" width="45.6640625" style="67" customWidth="1"/>
    <col min="15107" max="15107" width="12.6640625" style="67" customWidth="1"/>
    <col min="15108" max="15108" width="26.109375" style="67" customWidth="1"/>
    <col min="15109" max="15109" width="12.109375" style="67" bestFit="1" customWidth="1"/>
    <col min="15110" max="15360" width="9.109375" style="67"/>
    <col min="15361" max="15361" width="4.5546875" style="67" customWidth="1"/>
    <col min="15362" max="15362" width="45.6640625" style="67" customWidth="1"/>
    <col min="15363" max="15363" width="12.6640625" style="67" customWidth="1"/>
    <col min="15364" max="15364" width="26.109375" style="67" customWidth="1"/>
    <col min="15365" max="15365" width="12.109375" style="67" bestFit="1" customWidth="1"/>
    <col min="15366" max="15616" width="9.109375" style="67"/>
    <col min="15617" max="15617" width="4.5546875" style="67" customWidth="1"/>
    <col min="15618" max="15618" width="45.6640625" style="67" customWidth="1"/>
    <col min="15619" max="15619" width="12.6640625" style="67" customWidth="1"/>
    <col min="15620" max="15620" width="26.109375" style="67" customWidth="1"/>
    <col min="15621" max="15621" width="12.109375" style="67" bestFit="1" customWidth="1"/>
    <col min="15622" max="15872" width="9.109375" style="67"/>
    <col min="15873" max="15873" width="4.5546875" style="67" customWidth="1"/>
    <col min="15874" max="15874" width="45.6640625" style="67" customWidth="1"/>
    <col min="15875" max="15875" width="12.6640625" style="67" customWidth="1"/>
    <col min="15876" max="15876" width="26.109375" style="67" customWidth="1"/>
    <col min="15877" max="15877" width="12.109375" style="67" bestFit="1" customWidth="1"/>
    <col min="15878" max="16128" width="9.109375" style="67"/>
    <col min="16129" max="16129" width="4.5546875" style="67" customWidth="1"/>
    <col min="16130" max="16130" width="45.6640625" style="67" customWidth="1"/>
    <col min="16131" max="16131" width="12.6640625" style="67" customWidth="1"/>
    <col min="16132" max="16132" width="26.109375" style="67" customWidth="1"/>
    <col min="16133" max="16133" width="12.109375" style="67" bestFit="1" customWidth="1"/>
    <col min="16134" max="16384" width="9.109375" style="67"/>
  </cols>
  <sheetData>
    <row r="1" spans="1:239" x14ac:dyDescent="0.25">
      <c r="A1" s="227" t="s">
        <v>114</v>
      </c>
      <c r="B1" s="227"/>
      <c r="C1" s="227"/>
      <c r="D1" s="227"/>
      <c r="E1" s="227"/>
      <c r="F1" s="227"/>
    </row>
    <row r="2" spans="1:239" s="68" customFormat="1" ht="24" customHeight="1" x14ac:dyDescent="0.25">
      <c r="A2" s="227" t="s">
        <v>115</v>
      </c>
      <c r="B2" s="227"/>
      <c r="C2" s="227"/>
      <c r="D2" s="227"/>
      <c r="E2" s="227"/>
      <c r="F2" s="22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  <c r="HF2" s="67"/>
      <c r="HG2" s="67"/>
      <c r="HH2" s="67"/>
      <c r="HI2" s="67"/>
      <c r="HJ2" s="67"/>
      <c r="HK2" s="67"/>
      <c r="HL2" s="67"/>
      <c r="HM2" s="67"/>
      <c r="HN2" s="67"/>
      <c r="HO2" s="67"/>
      <c r="HP2" s="67"/>
      <c r="HQ2" s="67"/>
      <c r="HR2" s="67"/>
      <c r="HS2" s="67"/>
      <c r="HT2" s="67"/>
      <c r="HU2" s="67"/>
      <c r="HV2" s="67"/>
      <c r="HW2" s="67"/>
      <c r="HX2" s="67"/>
      <c r="HY2" s="67"/>
      <c r="HZ2" s="67"/>
      <c r="IA2" s="67"/>
      <c r="IB2" s="67"/>
      <c r="IC2" s="67"/>
      <c r="ID2" s="67"/>
      <c r="IE2" s="67"/>
    </row>
    <row r="3" spans="1:239" s="68" customFormat="1" ht="15.6" x14ac:dyDescent="0.25">
      <c r="A3" s="228" t="s">
        <v>116</v>
      </c>
      <c r="B3" s="228"/>
      <c r="C3" s="67"/>
      <c r="D3" s="67"/>
      <c r="E3" s="70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</row>
    <row r="4" spans="1:239" s="68" customFormat="1" ht="12.75" customHeight="1" x14ac:dyDescent="0.3">
      <c r="A4" s="148"/>
      <c r="B4" s="148"/>
      <c r="C4" s="148"/>
      <c r="D4" s="14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</row>
    <row r="5" spans="1:239" s="68" customFormat="1" ht="12.75" customHeight="1" x14ac:dyDescent="0.3">
      <c r="A5" s="148"/>
      <c r="B5" s="148"/>
      <c r="C5" s="148"/>
      <c r="D5" s="14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</row>
    <row r="6" spans="1:239" s="80" customFormat="1" ht="14.4" x14ac:dyDescent="0.3">
      <c r="A6" s="67" t="s">
        <v>172</v>
      </c>
      <c r="B6" s="67"/>
      <c r="C6" s="149"/>
      <c r="D6" s="149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</row>
    <row r="7" spans="1:239" s="80" customFormat="1" ht="3.75" customHeight="1" x14ac:dyDescent="0.3">
      <c r="A7" s="67"/>
      <c r="B7" s="67"/>
      <c r="C7" s="149"/>
      <c r="D7" s="149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  <c r="GD7" s="67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67"/>
      <c r="GQ7" s="67"/>
      <c r="GR7" s="67"/>
      <c r="GS7" s="67"/>
      <c r="GT7" s="67"/>
      <c r="GU7" s="67"/>
      <c r="GV7" s="67"/>
      <c r="GW7" s="67"/>
      <c r="GX7" s="67"/>
    </row>
    <row r="8" spans="1:239" s="80" customFormat="1" ht="14.4" x14ac:dyDescent="0.3">
      <c r="A8" s="67"/>
      <c r="B8" s="67"/>
      <c r="C8" s="149"/>
      <c r="D8" s="149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  <c r="GD8" s="67"/>
      <c r="GE8" s="67"/>
      <c r="GF8" s="67"/>
      <c r="GG8" s="67"/>
      <c r="GH8" s="67"/>
      <c r="GI8" s="67"/>
      <c r="GJ8" s="67"/>
      <c r="GK8" s="67"/>
      <c r="GL8" s="67"/>
      <c r="GM8" s="67"/>
      <c r="GN8" s="67"/>
      <c r="GO8" s="67"/>
      <c r="GP8" s="67"/>
      <c r="GQ8" s="67"/>
      <c r="GR8" s="67"/>
      <c r="GS8" s="67"/>
      <c r="GT8" s="67"/>
      <c r="GU8" s="67"/>
      <c r="GV8" s="67"/>
      <c r="GW8" s="67"/>
      <c r="GX8" s="67"/>
    </row>
    <row r="9" spans="1:239" x14ac:dyDescent="0.25">
      <c r="A9" s="67" t="s">
        <v>173</v>
      </c>
      <c r="C9" s="149"/>
      <c r="D9" s="149"/>
    </row>
    <row r="10" spans="1:239" x14ac:dyDescent="0.25">
      <c r="C10" s="149"/>
      <c r="D10" s="149"/>
    </row>
    <row r="11" spans="1:239" s="80" customFormat="1" x14ac:dyDescent="0.3">
      <c r="A11" s="78" t="s">
        <v>174</v>
      </c>
      <c r="B11" s="124"/>
      <c r="C11" s="150"/>
      <c r="D11" s="151">
        <f>SUM('rozpočet Arbo'!H60:J60)</f>
        <v>0</v>
      </c>
      <c r="E11" s="124"/>
      <c r="F11" s="124"/>
      <c r="G11" s="152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24"/>
      <c r="BS11" s="124"/>
      <c r="BT11" s="124"/>
      <c r="BU11" s="124"/>
      <c r="BV11" s="124"/>
      <c r="BW11" s="124"/>
      <c r="BX11" s="124"/>
      <c r="BY11" s="124"/>
      <c r="BZ11" s="124"/>
      <c r="CA11" s="124"/>
      <c r="CB11" s="124"/>
      <c r="CC11" s="124"/>
      <c r="CD11" s="124"/>
      <c r="CE11" s="124"/>
      <c r="CF11" s="124"/>
      <c r="CG11" s="124"/>
      <c r="CH11" s="124"/>
      <c r="CI11" s="124"/>
      <c r="CJ11" s="124"/>
      <c r="CK11" s="124"/>
      <c r="CL11" s="124"/>
      <c r="CM11" s="124"/>
      <c r="CN11" s="124"/>
      <c r="CO11" s="124"/>
      <c r="CP11" s="124"/>
      <c r="CQ11" s="124"/>
      <c r="CR11" s="124"/>
      <c r="CS11" s="124"/>
      <c r="CT11" s="124"/>
      <c r="CU11" s="124"/>
      <c r="CV11" s="124"/>
      <c r="CW11" s="124"/>
      <c r="CX11" s="124"/>
      <c r="CY11" s="124"/>
      <c r="CZ11" s="124"/>
      <c r="DA11" s="124"/>
      <c r="DB11" s="124"/>
      <c r="DC11" s="124"/>
      <c r="DD11" s="124"/>
      <c r="DE11" s="124"/>
      <c r="DF11" s="124"/>
      <c r="DG11" s="124"/>
      <c r="DH11" s="124"/>
      <c r="DI11" s="124"/>
      <c r="DJ11" s="124"/>
      <c r="DK11" s="124"/>
      <c r="DL11" s="124"/>
      <c r="DM11" s="124"/>
      <c r="DN11" s="124"/>
      <c r="DO11" s="124"/>
      <c r="DP11" s="124"/>
      <c r="DQ11" s="124"/>
      <c r="DR11" s="124"/>
      <c r="DS11" s="124"/>
      <c r="DT11" s="124"/>
      <c r="DU11" s="124"/>
      <c r="DV11" s="124"/>
      <c r="DW11" s="124"/>
      <c r="DX11" s="124"/>
      <c r="DY11" s="124"/>
      <c r="DZ11" s="124"/>
      <c r="EA11" s="124"/>
      <c r="EB11" s="124"/>
      <c r="EC11" s="124"/>
      <c r="ED11" s="124"/>
      <c r="EE11" s="124"/>
      <c r="EF11" s="124"/>
      <c r="EG11" s="124"/>
      <c r="EH11" s="124"/>
      <c r="EI11" s="124"/>
      <c r="EJ11" s="124"/>
      <c r="EK11" s="124"/>
      <c r="EL11" s="124"/>
      <c r="EM11" s="124"/>
      <c r="EN11" s="124"/>
      <c r="EO11" s="124"/>
      <c r="EP11" s="124"/>
      <c r="EQ11" s="124"/>
      <c r="ER11" s="124"/>
      <c r="ES11" s="124"/>
      <c r="ET11" s="124"/>
      <c r="EU11" s="124"/>
      <c r="EV11" s="124"/>
      <c r="EW11" s="124"/>
      <c r="EX11" s="124"/>
      <c r="EY11" s="124"/>
      <c r="EZ11" s="124"/>
      <c r="FA11" s="124"/>
      <c r="FB11" s="124"/>
      <c r="FC11" s="124"/>
      <c r="FD11" s="124"/>
      <c r="FE11" s="124"/>
      <c r="FF11" s="124"/>
      <c r="FG11" s="124"/>
      <c r="FH11" s="124"/>
      <c r="FI11" s="124"/>
      <c r="FJ11" s="124"/>
      <c r="FK11" s="124"/>
      <c r="FL11" s="124"/>
      <c r="FM11" s="124"/>
      <c r="FN11" s="124"/>
      <c r="FO11" s="124"/>
      <c r="FP11" s="124"/>
      <c r="FQ11" s="124"/>
      <c r="FR11" s="124"/>
      <c r="FS11" s="124"/>
      <c r="FT11" s="124"/>
      <c r="FU11" s="124"/>
      <c r="FV11" s="124"/>
      <c r="FW11" s="124"/>
      <c r="FX11" s="124"/>
      <c r="FY11" s="124"/>
      <c r="FZ11" s="124"/>
      <c r="GA11" s="124"/>
      <c r="GB11" s="124"/>
      <c r="GC11" s="124"/>
      <c r="GD11" s="124"/>
      <c r="GE11" s="124"/>
      <c r="GF11" s="124"/>
      <c r="GG11" s="124"/>
      <c r="GH11" s="124"/>
      <c r="GI11" s="124"/>
      <c r="GJ11" s="124"/>
      <c r="GK11" s="124"/>
      <c r="GL11" s="124"/>
      <c r="GM11" s="124"/>
      <c r="GN11" s="124"/>
      <c r="GO11" s="124"/>
      <c r="GP11" s="124"/>
      <c r="GQ11" s="124"/>
      <c r="GR11" s="124"/>
      <c r="GS11" s="124"/>
      <c r="GT11" s="124"/>
      <c r="GU11" s="124"/>
      <c r="GV11" s="124"/>
      <c r="GW11" s="124"/>
      <c r="GX11" s="124"/>
      <c r="GY11" s="124"/>
      <c r="GZ11" s="124"/>
      <c r="HA11" s="124"/>
      <c r="HB11" s="124"/>
      <c r="HC11" s="124"/>
      <c r="HD11" s="124"/>
      <c r="HE11" s="124"/>
      <c r="HF11" s="124"/>
      <c r="HG11" s="124"/>
      <c r="HH11" s="124"/>
    </row>
    <row r="12" spans="1:239" s="80" customFormat="1" x14ac:dyDescent="0.3">
      <c r="A12" s="78"/>
      <c r="B12" s="124"/>
      <c r="C12" s="150"/>
      <c r="D12" s="151"/>
      <c r="E12" s="124"/>
      <c r="F12" s="124"/>
      <c r="G12" s="152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  <c r="DB12" s="124"/>
      <c r="DC12" s="124"/>
      <c r="DD12" s="124"/>
      <c r="DE12" s="124"/>
      <c r="DF12" s="124"/>
      <c r="DG12" s="124"/>
      <c r="DH12" s="124"/>
      <c r="DI12" s="124"/>
      <c r="DJ12" s="124"/>
      <c r="DK12" s="124"/>
      <c r="DL12" s="124"/>
      <c r="DM12" s="124"/>
      <c r="DN12" s="124"/>
      <c r="DO12" s="124"/>
      <c r="DP12" s="124"/>
      <c r="DQ12" s="124"/>
      <c r="DR12" s="124"/>
      <c r="DS12" s="124"/>
      <c r="DT12" s="124"/>
      <c r="DU12" s="124"/>
      <c r="DV12" s="124"/>
      <c r="DW12" s="124"/>
      <c r="DX12" s="124"/>
      <c r="DY12" s="124"/>
      <c r="DZ12" s="124"/>
      <c r="EA12" s="124"/>
      <c r="EB12" s="124"/>
      <c r="EC12" s="124"/>
      <c r="ED12" s="124"/>
      <c r="EE12" s="124"/>
      <c r="EF12" s="124"/>
      <c r="EG12" s="124"/>
      <c r="EH12" s="124"/>
      <c r="EI12" s="124"/>
      <c r="EJ12" s="124"/>
      <c r="EK12" s="124"/>
      <c r="EL12" s="124"/>
      <c r="EM12" s="124"/>
      <c r="EN12" s="124"/>
      <c r="EO12" s="124"/>
      <c r="EP12" s="124"/>
      <c r="EQ12" s="124"/>
      <c r="ER12" s="124"/>
      <c r="ES12" s="124"/>
      <c r="ET12" s="124"/>
      <c r="EU12" s="124"/>
      <c r="EV12" s="124"/>
      <c r="EW12" s="124"/>
      <c r="EX12" s="124"/>
      <c r="EY12" s="124"/>
      <c r="EZ12" s="124"/>
      <c r="FA12" s="124"/>
      <c r="FB12" s="124"/>
      <c r="FC12" s="124"/>
      <c r="FD12" s="124"/>
      <c r="FE12" s="124"/>
      <c r="FF12" s="124"/>
      <c r="FG12" s="124"/>
      <c r="FH12" s="124"/>
      <c r="FI12" s="124"/>
      <c r="FJ12" s="124"/>
      <c r="FK12" s="124"/>
      <c r="FL12" s="124"/>
      <c r="FM12" s="124"/>
      <c r="FN12" s="124"/>
      <c r="FO12" s="124"/>
      <c r="FP12" s="124"/>
      <c r="FQ12" s="124"/>
      <c r="FR12" s="124"/>
      <c r="FS12" s="124"/>
      <c r="FT12" s="124"/>
      <c r="FU12" s="124"/>
      <c r="FV12" s="124"/>
      <c r="FW12" s="124"/>
      <c r="FX12" s="124"/>
      <c r="FY12" s="124"/>
      <c r="FZ12" s="124"/>
      <c r="GA12" s="124"/>
      <c r="GB12" s="124"/>
      <c r="GC12" s="124"/>
      <c r="GD12" s="124"/>
      <c r="GE12" s="124"/>
      <c r="GF12" s="124"/>
      <c r="GG12" s="124"/>
      <c r="GH12" s="124"/>
      <c r="GI12" s="124"/>
      <c r="GJ12" s="124"/>
      <c r="GK12" s="124"/>
      <c r="GL12" s="124"/>
      <c r="GM12" s="124"/>
      <c r="GN12" s="124"/>
      <c r="GO12" s="124"/>
      <c r="GP12" s="124"/>
      <c r="GQ12" s="124"/>
      <c r="GR12" s="124"/>
      <c r="GS12" s="124"/>
      <c r="GT12" s="124"/>
      <c r="GU12" s="124"/>
      <c r="GV12" s="124"/>
      <c r="GW12" s="124"/>
      <c r="GX12" s="124"/>
      <c r="GY12" s="124"/>
      <c r="GZ12" s="124"/>
      <c r="HA12" s="124"/>
      <c r="HB12" s="124"/>
      <c r="HC12" s="124"/>
      <c r="HD12" s="124"/>
      <c r="HE12" s="124"/>
      <c r="HF12" s="124"/>
      <c r="HG12" s="124"/>
      <c r="HH12" s="124"/>
    </row>
    <row r="13" spans="1:239" s="80" customFormat="1" x14ac:dyDescent="0.3">
      <c r="A13" s="78" t="s">
        <v>175</v>
      </c>
      <c r="B13" s="124"/>
      <c r="C13" s="150"/>
      <c r="D13" s="151">
        <f>SUM('Sadové úpravy'!F18:F20)</f>
        <v>0</v>
      </c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124"/>
      <c r="DH13" s="124"/>
      <c r="DI13" s="124"/>
      <c r="DJ13" s="124"/>
      <c r="DK13" s="124"/>
      <c r="DL13" s="124"/>
      <c r="DM13" s="124"/>
      <c r="DN13" s="124"/>
      <c r="DO13" s="124"/>
      <c r="DP13" s="124"/>
      <c r="DQ13" s="124"/>
      <c r="DR13" s="124"/>
      <c r="DS13" s="124"/>
      <c r="DT13" s="124"/>
      <c r="DU13" s="124"/>
      <c r="DV13" s="124"/>
      <c r="DW13" s="124"/>
      <c r="DX13" s="124"/>
      <c r="DY13" s="124"/>
      <c r="DZ13" s="124"/>
      <c r="EA13" s="124"/>
      <c r="EB13" s="124"/>
      <c r="EC13" s="124"/>
      <c r="ED13" s="124"/>
      <c r="EE13" s="124"/>
      <c r="EF13" s="124"/>
      <c r="EG13" s="124"/>
      <c r="EH13" s="124"/>
      <c r="EI13" s="124"/>
      <c r="EJ13" s="124"/>
      <c r="EK13" s="124"/>
      <c r="EL13" s="124"/>
      <c r="EM13" s="124"/>
      <c r="EN13" s="124"/>
      <c r="EO13" s="124"/>
      <c r="EP13" s="124"/>
      <c r="EQ13" s="124"/>
      <c r="ER13" s="124"/>
      <c r="ES13" s="124"/>
      <c r="ET13" s="124"/>
      <c r="EU13" s="124"/>
      <c r="EV13" s="124"/>
      <c r="EW13" s="124"/>
      <c r="EX13" s="124"/>
      <c r="EY13" s="124"/>
      <c r="EZ13" s="124"/>
      <c r="FA13" s="124"/>
      <c r="FB13" s="124"/>
      <c r="FC13" s="124"/>
      <c r="FD13" s="124"/>
      <c r="FE13" s="124"/>
      <c r="FF13" s="124"/>
      <c r="FG13" s="124"/>
      <c r="FH13" s="124"/>
      <c r="FI13" s="124"/>
      <c r="FJ13" s="124"/>
      <c r="FK13" s="124"/>
      <c r="FL13" s="124"/>
      <c r="FM13" s="124"/>
      <c r="FN13" s="124"/>
      <c r="FO13" s="124"/>
      <c r="FP13" s="124"/>
      <c r="FQ13" s="124"/>
      <c r="FR13" s="124"/>
      <c r="FS13" s="124"/>
      <c r="FT13" s="124"/>
      <c r="FU13" s="124"/>
      <c r="FV13" s="124"/>
      <c r="FW13" s="124"/>
      <c r="FX13" s="124"/>
      <c r="FY13" s="124"/>
      <c r="FZ13" s="124"/>
      <c r="GA13" s="124"/>
      <c r="GB13" s="124"/>
      <c r="GC13" s="124"/>
      <c r="GD13" s="124"/>
      <c r="GE13" s="124"/>
      <c r="GF13" s="124"/>
      <c r="GG13" s="124"/>
      <c r="GH13" s="124"/>
      <c r="GI13" s="124"/>
      <c r="GJ13" s="124"/>
      <c r="GK13" s="124"/>
      <c r="GL13" s="124"/>
      <c r="GM13" s="124"/>
      <c r="GN13" s="124"/>
      <c r="GO13" s="124"/>
      <c r="GP13" s="124"/>
      <c r="GQ13" s="124"/>
      <c r="GR13" s="124"/>
      <c r="GS13" s="124"/>
      <c r="GT13" s="124"/>
      <c r="GU13" s="124"/>
      <c r="GV13" s="124"/>
      <c r="GW13" s="124"/>
      <c r="GX13" s="124"/>
      <c r="GY13" s="124"/>
      <c r="GZ13" s="124"/>
      <c r="HA13" s="124"/>
      <c r="HB13" s="124"/>
      <c r="HC13" s="124"/>
      <c r="HD13" s="124"/>
      <c r="HE13" s="124"/>
      <c r="HF13" s="124"/>
      <c r="HG13" s="124"/>
      <c r="HH13" s="124"/>
    </row>
    <row r="14" spans="1:239" s="80" customFormat="1" x14ac:dyDescent="0.3">
      <c r="A14" s="78"/>
      <c r="B14" s="124"/>
      <c r="C14" s="150"/>
      <c r="D14" s="151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124"/>
      <c r="DH14" s="124"/>
      <c r="DI14" s="124"/>
      <c r="DJ14" s="124"/>
      <c r="DK14" s="124"/>
      <c r="DL14" s="124"/>
      <c r="DM14" s="124"/>
      <c r="DN14" s="124"/>
      <c r="DO14" s="124"/>
      <c r="DP14" s="124"/>
      <c r="DQ14" s="124"/>
      <c r="DR14" s="124"/>
      <c r="DS14" s="124"/>
      <c r="DT14" s="124"/>
      <c r="DU14" s="124"/>
      <c r="DV14" s="124"/>
      <c r="DW14" s="124"/>
      <c r="DX14" s="124"/>
      <c r="DY14" s="124"/>
      <c r="DZ14" s="124"/>
      <c r="EA14" s="124"/>
      <c r="EB14" s="124"/>
      <c r="EC14" s="124"/>
      <c r="ED14" s="124"/>
      <c r="EE14" s="124"/>
      <c r="EF14" s="124"/>
      <c r="EG14" s="124"/>
      <c r="EH14" s="124"/>
      <c r="EI14" s="124"/>
      <c r="EJ14" s="124"/>
      <c r="EK14" s="124"/>
      <c r="EL14" s="124"/>
      <c r="EM14" s="124"/>
      <c r="EN14" s="124"/>
      <c r="EO14" s="124"/>
      <c r="EP14" s="124"/>
      <c r="EQ14" s="124"/>
      <c r="ER14" s="124"/>
      <c r="ES14" s="124"/>
      <c r="ET14" s="124"/>
      <c r="EU14" s="124"/>
      <c r="EV14" s="124"/>
      <c r="EW14" s="124"/>
      <c r="EX14" s="124"/>
      <c r="EY14" s="124"/>
      <c r="EZ14" s="124"/>
      <c r="FA14" s="124"/>
      <c r="FB14" s="124"/>
      <c r="FC14" s="124"/>
      <c r="FD14" s="124"/>
      <c r="FE14" s="124"/>
      <c r="FF14" s="124"/>
      <c r="FG14" s="124"/>
      <c r="FH14" s="124"/>
      <c r="FI14" s="124"/>
      <c r="FJ14" s="124"/>
      <c r="FK14" s="124"/>
      <c r="FL14" s="124"/>
      <c r="FM14" s="124"/>
      <c r="FN14" s="124"/>
      <c r="FO14" s="124"/>
      <c r="FP14" s="124"/>
      <c r="FQ14" s="124"/>
      <c r="FR14" s="124"/>
      <c r="FS14" s="124"/>
      <c r="FT14" s="124"/>
      <c r="FU14" s="124"/>
      <c r="FV14" s="124"/>
      <c r="FW14" s="124"/>
      <c r="FX14" s="124"/>
      <c r="FY14" s="124"/>
      <c r="FZ14" s="124"/>
      <c r="GA14" s="124"/>
      <c r="GB14" s="124"/>
      <c r="GC14" s="124"/>
      <c r="GD14" s="124"/>
      <c r="GE14" s="124"/>
      <c r="GF14" s="124"/>
      <c r="GG14" s="124"/>
      <c r="GH14" s="124"/>
      <c r="GI14" s="124"/>
      <c r="GJ14" s="124"/>
      <c r="GK14" s="124"/>
      <c r="GL14" s="124"/>
      <c r="GM14" s="124"/>
      <c r="GN14" s="124"/>
      <c r="GO14" s="124"/>
      <c r="GP14" s="124"/>
      <c r="GQ14" s="124"/>
      <c r="GR14" s="124"/>
      <c r="GS14" s="124"/>
      <c r="GT14" s="124"/>
      <c r="GU14" s="124"/>
      <c r="GV14" s="124"/>
      <c r="GW14" s="124"/>
      <c r="GX14" s="124"/>
      <c r="GY14" s="124"/>
      <c r="GZ14" s="124"/>
      <c r="HA14" s="124"/>
      <c r="HB14" s="124"/>
      <c r="HC14" s="124"/>
      <c r="HD14" s="124"/>
      <c r="HE14" s="124"/>
      <c r="HF14" s="124"/>
      <c r="HG14" s="124"/>
      <c r="HH14" s="124"/>
    </row>
    <row r="15" spans="1:239" x14ac:dyDescent="0.25">
      <c r="A15" s="78" t="s">
        <v>179</v>
      </c>
      <c r="B15" s="78"/>
      <c r="C15" s="85"/>
      <c r="D15" s="151">
        <f>SUM('Sadové úpravy'!F59:F60)</f>
        <v>0</v>
      </c>
      <c r="E15" s="78"/>
      <c r="F15" s="78"/>
      <c r="G15" s="153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8"/>
      <c r="DS15" s="78"/>
      <c r="DT15" s="78"/>
      <c r="DU15" s="78"/>
      <c r="DV15" s="78"/>
      <c r="DW15" s="78"/>
      <c r="DX15" s="78"/>
      <c r="DY15" s="78"/>
      <c r="DZ15" s="78"/>
      <c r="EA15" s="78"/>
      <c r="EB15" s="78"/>
      <c r="EC15" s="78"/>
      <c r="ED15" s="78"/>
      <c r="EE15" s="78"/>
      <c r="EF15" s="78"/>
      <c r="EG15" s="78"/>
      <c r="EH15" s="78"/>
      <c r="EI15" s="78"/>
      <c r="EJ15" s="78"/>
      <c r="EK15" s="78"/>
      <c r="EL15" s="78"/>
      <c r="EM15" s="78"/>
      <c r="EN15" s="78"/>
      <c r="EO15" s="78"/>
      <c r="EP15" s="78"/>
      <c r="EQ15" s="78"/>
      <c r="ER15" s="78"/>
      <c r="ES15" s="78"/>
      <c r="ET15" s="78"/>
      <c r="EU15" s="78"/>
      <c r="EV15" s="78"/>
      <c r="EW15" s="78"/>
      <c r="EX15" s="78"/>
      <c r="EY15" s="78"/>
      <c r="EZ15" s="78"/>
      <c r="FA15" s="78"/>
      <c r="FB15" s="78"/>
      <c r="FC15" s="78"/>
      <c r="FD15" s="78"/>
      <c r="FE15" s="78"/>
      <c r="FF15" s="78"/>
      <c r="FG15" s="78"/>
      <c r="FH15" s="78"/>
      <c r="FI15" s="78"/>
      <c r="FJ15" s="78"/>
      <c r="FK15" s="78"/>
      <c r="FL15" s="78"/>
      <c r="FM15" s="78"/>
      <c r="FN15" s="78"/>
      <c r="FO15" s="78"/>
      <c r="FP15" s="78"/>
      <c r="FQ15" s="78"/>
      <c r="FR15" s="78"/>
      <c r="FS15" s="78"/>
      <c r="FT15" s="78"/>
      <c r="FU15" s="78"/>
      <c r="FV15" s="78"/>
      <c r="FW15" s="78"/>
      <c r="FX15" s="78"/>
      <c r="FY15" s="78"/>
      <c r="FZ15" s="78"/>
      <c r="GA15" s="78"/>
      <c r="GB15" s="78"/>
      <c r="GC15" s="78"/>
      <c r="GD15" s="78"/>
      <c r="GE15" s="78"/>
      <c r="GF15" s="78"/>
      <c r="GG15" s="78"/>
      <c r="GH15" s="78"/>
      <c r="GI15" s="78"/>
      <c r="GJ15" s="78"/>
      <c r="GK15" s="78"/>
      <c r="GL15" s="78"/>
      <c r="GM15" s="78"/>
      <c r="GN15" s="78"/>
      <c r="GO15" s="78"/>
      <c r="GP15" s="78"/>
      <c r="GQ15" s="78"/>
      <c r="GR15" s="78"/>
      <c r="GS15" s="78"/>
      <c r="GT15" s="78"/>
      <c r="GU15" s="78"/>
      <c r="GV15" s="78"/>
      <c r="GW15" s="78"/>
      <c r="GX15" s="78"/>
      <c r="GY15" s="78"/>
      <c r="GZ15" s="78"/>
      <c r="HA15" s="78"/>
      <c r="HB15" s="78"/>
      <c r="HC15" s="78"/>
      <c r="HD15" s="78"/>
      <c r="HE15" s="78"/>
      <c r="HF15" s="78"/>
      <c r="HG15" s="78"/>
      <c r="HH15" s="78"/>
    </row>
    <row r="16" spans="1:239" s="80" customFormat="1" x14ac:dyDescent="0.3">
      <c r="A16" s="78"/>
      <c r="B16" s="124"/>
      <c r="C16" s="150"/>
      <c r="D16" s="151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24"/>
      <c r="DG16" s="124"/>
      <c r="DH16" s="124"/>
      <c r="DI16" s="124"/>
      <c r="DJ16" s="124"/>
      <c r="DK16" s="124"/>
      <c r="DL16" s="124"/>
      <c r="DM16" s="124"/>
      <c r="DN16" s="124"/>
      <c r="DO16" s="124"/>
      <c r="DP16" s="124"/>
      <c r="DQ16" s="124"/>
      <c r="DR16" s="124"/>
      <c r="DS16" s="124"/>
      <c r="DT16" s="124"/>
      <c r="DU16" s="124"/>
      <c r="DV16" s="124"/>
      <c r="DW16" s="124"/>
      <c r="DX16" s="124"/>
      <c r="DY16" s="124"/>
      <c r="DZ16" s="124"/>
      <c r="EA16" s="124"/>
      <c r="EB16" s="124"/>
      <c r="EC16" s="124"/>
      <c r="ED16" s="124"/>
      <c r="EE16" s="124"/>
      <c r="EF16" s="124"/>
      <c r="EG16" s="124"/>
      <c r="EH16" s="124"/>
      <c r="EI16" s="124"/>
      <c r="EJ16" s="124"/>
      <c r="EK16" s="124"/>
      <c r="EL16" s="124"/>
      <c r="EM16" s="124"/>
      <c r="EN16" s="124"/>
      <c r="EO16" s="124"/>
      <c r="EP16" s="124"/>
      <c r="EQ16" s="124"/>
      <c r="ER16" s="124"/>
      <c r="ES16" s="124"/>
      <c r="ET16" s="124"/>
      <c r="EU16" s="124"/>
      <c r="EV16" s="124"/>
      <c r="EW16" s="124"/>
      <c r="EX16" s="124"/>
      <c r="EY16" s="124"/>
      <c r="EZ16" s="124"/>
      <c r="FA16" s="124"/>
      <c r="FB16" s="124"/>
      <c r="FC16" s="124"/>
      <c r="FD16" s="124"/>
      <c r="FE16" s="124"/>
      <c r="FF16" s="124"/>
      <c r="FG16" s="124"/>
      <c r="FH16" s="124"/>
      <c r="FI16" s="124"/>
      <c r="FJ16" s="124"/>
      <c r="FK16" s="124"/>
      <c r="FL16" s="124"/>
      <c r="FM16" s="124"/>
      <c r="FN16" s="124"/>
      <c r="FO16" s="124"/>
      <c r="FP16" s="124"/>
      <c r="FQ16" s="124"/>
      <c r="FR16" s="124"/>
      <c r="FS16" s="124"/>
      <c r="FT16" s="124"/>
      <c r="FU16" s="124"/>
      <c r="FV16" s="124"/>
      <c r="FW16" s="124"/>
      <c r="FX16" s="124"/>
      <c r="FY16" s="124"/>
      <c r="FZ16" s="124"/>
      <c r="GA16" s="124"/>
      <c r="GB16" s="124"/>
      <c r="GC16" s="124"/>
      <c r="GD16" s="124"/>
      <c r="GE16" s="124"/>
      <c r="GF16" s="124"/>
      <c r="GG16" s="124"/>
      <c r="GH16" s="124"/>
      <c r="GI16" s="124"/>
      <c r="GJ16" s="124"/>
      <c r="GK16" s="124"/>
      <c r="GL16" s="124"/>
      <c r="GM16" s="124"/>
      <c r="GN16" s="124"/>
      <c r="GO16" s="124"/>
      <c r="GP16" s="124"/>
      <c r="GQ16" s="124"/>
      <c r="GR16" s="124"/>
      <c r="GS16" s="124"/>
      <c r="GT16" s="124"/>
      <c r="GU16" s="124"/>
      <c r="GV16" s="124"/>
      <c r="GW16" s="124"/>
      <c r="GX16" s="124"/>
      <c r="GY16" s="124"/>
      <c r="GZ16" s="124"/>
      <c r="HA16" s="124"/>
      <c r="HB16" s="124"/>
      <c r="HC16" s="124"/>
      <c r="HD16" s="124"/>
      <c r="HE16" s="124"/>
      <c r="HF16" s="124"/>
      <c r="HG16" s="124"/>
      <c r="HH16" s="124"/>
    </row>
    <row r="17" spans="1:216" s="80" customFormat="1" x14ac:dyDescent="0.3">
      <c r="A17" s="78"/>
      <c r="B17" s="124"/>
      <c r="C17" s="150"/>
      <c r="D17" s="151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24"/>
      <c r="DG17" s="124"/>
      <c r="DH17" s="124"/>
      <c r="DI17" s="124"/>
      <c r="DJ17" s="124"/>
      <c r="DK17" s="124"/>
      <c r="DL17" s="124"/>
      <c r="DM17" s="124"/>
      <c r="DN17" s="124"/>
      <c r="DO17" s="124"/>
      <c r="DP17" s="124"/>
      <c r="DQ17" s="124"/>
      <c r="DR17" s="124"/>
      <c r="DS17" s="124"/>
      <c r="DT17" s="124"/>
      <c r="DU17" s="124"/>
      <c r="DV17" s="124"/>
      <c r="DW17" s="124"/>
      <c r="DX17" s="124"/>
      <c r="DY17" s="124"/>
      <c r="DZ17" s="124"/>
      <c r="EA17" s="124"/>
      <c r="EB17" s="124"/>
      <c r="EC17" s="124"/>
      <c r="ED17" s="124"/>
      <c r="EE17" s="124"/>
      <c r="EF17" s="124"/>
      <c r="EG17" s="124"/>
      <c r="EH17" s="124"/>
      <c r="EI17" s="124"/>
      <c r="EJ17" s="124"/>
      <c r="EK17" s="124"/>
      <c r="EL17" s="124"/>
      <c r="EM17" s="124"/>
      <c r="EN17" s="124"/>
      <c r="EO17" s="124"/>
      <c r="EP17" s="124"/>
      <c r="EQ17" s="124"/>
      <c r="ER17" s="124"/>
      <c r="ES17" s="124"/>
      <c r="ET17" s="124"/>
      <c r="EU17" s="124"/>
      <c r="EV17" s="124"/>
      <c r="EW17" s="124"/>
      <c r="EX17" s="124"/>
      <c r="EY17" s="124"/>
      <c r="EZ17" s="124"/>
      <c r="FA17" s="124"/>
      <c r="FB17" s="124"/>
      <c r="FC17" s="124"/>
      <c r="FD17" s="124"/>
      <c r="FE17" s="124"/>
      <c r="FF17" s="124"/>
      <c r="FG17" s="124"/>
      <c r="FH17" s="124"/>
      <c r="FI17" s="124"/>
      <c r="FJ17" s="124"/>
      <c r="FK17" s="124"/>
      <c r="FL17" s="124"/>
      <c r="FM17" s="124"/>
      <c r="FN17" s="124"/>
      <c r="FO17" s="124"/>
      <c r="FP17" s="124"/>
      <c r="FQ17" s="124"/>
      <c r="FR17" s="124"/>
      <c r="FS17" s="124"/>
      <c r="FT17" s="124"/>
      <c r="FU17" s="124"/>
      <c r="FV17" s="124"/>
      <c r="FW17" s="124"/>
      <c r="FX17" s="124"/>
      <c r="FY17" s="124"/>
      <c r="FZ17" s="124"/>
      <c r="GA17" s="124"/>
      <c r="GB17" s="124"/>
      <c r="GC17" s="124"/>
      <c r="GD17" s="124"/>
      <c r="GE17" s="124"/>
      <c r="GF17" s="124"/>
      <c r="GG17" s="124"/>
      <c r="GH17" s="124"/>
      <c r="GI17" s="124"/>
      <c r="GJ17" s="124"/>
      <c r="GK17" s="124"/>
      <c r="GL17" s="124"/>
      <c r="GM17" s="124"/>
      <c r="GN17" s="124"/>
      <c r="GO17" s="124"/>
      <c r="GP17" s="124"/>
      <c r="GQ17" s="124"/>
      <c r="GR17" s="124"/>
      <c r="GS17" s="124"/>
      <c r="GT17" s="124"/>
      <c r="GU17" s="124"/>
      <c r="GV17" s="124"/>
      <c r="GW17" s="124"/>
      <c r="GX17" s="124"/>
      <c r="GY17" s="124"/>
      <c r="GZ17" s="124"/>
      <c r="HA17" s="124"/>
      <c r="HB17" s="124"/>
      <c r="HC17" s="124"/>
      <c r="HD17" s="124"/>
      <c r="HE17" s="124"/>
      <c r="HF17" s="124"/>
      <c r="HG17" s="124"/>
      <c r="HH17" s="124"/>
    </row>
    <row r="18" spans="1:216" s="80" customFormat="1" x14ac:dyDescent="0.3">
      <c r="A18" s="154" t="s">
        <v>176</v>
      </c>
      <c r="B18" s="155"/>
      <c r="C18" s="155"/>
      <c r="D18" s="156">
        <f>SUM(D11:D15)</f>
        <v>0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  <c r="BI18" s="157"/>
      <c r="BJ18" s="157"/>
      <c r="BK18" s="157"/>
      <c r="BL18" s="157"/>
      <c r="BM18" s="157"/>
      <c r="BN18" s="157"/>
      <c r="BO18" s="157"/>
      <c r="BP18" s="157"/>
      <c r="BQ18" s="157"/>
      <c r="BR18" s="157"/>
      <c r="BS18" s="157"/>
      <c r="BT18" s="157"/>
      <c r="BU18" s="157"/>
      <c r="BV18" s="157"/>
      <c r="BW18" s="157"/>
      <c r="BX18" s="157"/>
      <c r="BY18" s="157"/>
      <c r="BZ18" s="157"/>
      <c r="CA18" s="157"/>
      <c r="CB18" s="157"/>
      <c r="CC18" s="157"/>
      <c r="CD18" s="157"/>
      <c r="CE18" s="157"/>
      <c r="CF18" s="157"/>
      <c r="CG18" s="157"/>
      <c r="CH18" s="157"/>
      <c r="CI18" s="157"/>
      <c r="CJ18" s="157"/>
      <c r="CK18" s="157"/>
      <c r="CL18" s="157"/>
      <c r="CM18" s="157"/>
      <c r="CN18" s="157"/>
      <c r="CO18" s="157"/>
      <c r="CP18" s="157"/>
      <c r="CQ18" s="157"/>
      <c r="CR18" s="157"/>
      <c r="CS18" s="157"/>
      <c r="CT18" s="157"/>
      <c r="CU18" s="157"/>
      <c r="CV18" s="157"/>
      <c r="CW18" s="157"/>
      <c r="CX18" s="157"/>
      <c r="CY18" s="157"/>
      <c r="CZ18" s="157"/>
      <c r="DA18" s="157"/>
      <c r="DB18" s="157"/>
      <c r="DC18" s="157"/>
      <c r="DD18" s="157"/>
      <c r="DE18" s="157"/>
      <c r="DF18" s="157"/>
      <c r="DG18" s="157"/>
      <c r="DH18" s="157"/>
      <c r="DI18" s="157"/>
      <c r="DJ18" s="157"/>
      <c r="DK18" s="157"/>
      <c r="DL18" s="157"/>
      <c r="DM18" s="157"/>
      <c r="DN18" s="157"/>
      <c r="DO18" s="157"/>
      <c r="DP18" s="157"/>
      <c r="DQ18" s="157"/>
      <c r="DR18" s="157"/>
      <c r="DS18" s="157"/>
      <c r="DT18" s="157"/>
      <c r="DU18" s="157"/>
      <c r="DV18" s="157"/>
      <c r="DW18" s="157"/>
      <c r="DX18" s="157"/>
      <c r="DY18" s="157"/>
      <c r="DZ18" s="157"/>
      <c r="EA18" s="157"/>
      <c r="EB18" s="157"/>
      <c r="EC18" s="157"/>
      <c r="ED18" s="157"/>
      <c r="EE18" s="157"/>
      <c r="EF18" s="157"/>
      <c r="EG18" s="157"/>
      <c r="EH18" s="157"/>
      <c r="EI18" s="157"/>
      <c r="EJ18" s="157"/>
      <c r="EK18" s="157"/>
      <c r="EL18" s="157"/>
      <c r="EM18" s="157"/>
      <c r="EN18" s="157"/>
      <c r="EO18" s="157"/>
      <c r="EP18" s="157"/>
      <c r="EQ18" s="157"/>
      <c r="ER18" s="157"/>
      <c r="ES18" s="157"/>
      <c r="ET18" s="157"/>
      <c r="EU18" s="157"/>
      <c r="EV18" s="157"/>
      <c r="EW18" s="157"/>
      <c r="EX18" s="157"/>
      <c r="EY18" s="157"/>
      <c r="EZ18" s="157"/>
      <c r="FA18" s="157"/>
      <c r="FB18" s="157"/>
      <c r="FC18" s="157"/>
      <c r="FD18" s="157"/>
      <c r="FE18" s="157"/>
      <c r="FF18" s="157"/>
      <c r="FG18" s="157"/>
      <c r="FH18" s="157"/>
      <c r="FI18" s="157"/>
      <c r="FJ18" s="157"/>
      <c r="FK18" s="157"/>
      <c r="FL18" s="157"/>
      <c r="FM18" s="157"/>
      <c r="FN18" s="157"/>
      <c r="FO18" s="157"/>
      <c r="FP18" s="157"/>
      <c r="FQ18" s="157"/>
      <c r="FR18" s="157"/>
      <c r="FS18" s="157"/>
      <c r="FT18" s="157"/>
      <c r="FU18" s="157"/>
      <c r="FV18" s="157"/>
      <c r="FW18" s="157"/>
      <c r="FX18" s="157"/>
      <c r="FY18" s="157"/>
      <c r="FZ18" s="157"/>
      <c r="GA18" s="157"/>
      <c r="GB18" s="157"/>
      <c r="GC18" s="157"/>
      <c r="GD18" s="157"/>
      <c r="GE18" s="157"/>
      <c r="GF18" s="157"/>
      <c r="GG18" s="157"/>
      <c r="GH18" s="157"/>
      <c r="GI18" s="157"/>
      <c r="GJ18" s="157"/>
      <c r="GK18" s="157"/>
      <c r="GL18" s="157"/>
      <c r="GM18" s="157"/>
      <c r="GN18" s="157"/>
      <c r="GO18" s="157"/>
      <c r="GP18" s="157"/>
      <c r="GQ18" s="157"/>
      <c r="GR18" s="157"/>
      <c r="GS18" s="157"/>
      <c r="GT18" s="157"/>
      <c r="GU18" s="157"/>
      <c r="GV18" s="157"/>
      <c r="GW18" s="157"/>
      <c r="GX18" s="157"/>
      <c r="GY18" s="157"/>
      <c r="GZ18" s="157"/>
      <c r="HA18" s="157"/>
      <c r="HB18" s="157"/>
      <c r="HC18" s="157"/>
      <c r="HD18" s="157"/>
      <c r="HE18" s="157"/>
      <c r="HF18" s="157"/>
      <c r="HG18" s="157"/>
      <c r="HH18" s="157"/>
    </row>
    <row r="19" spans="1:216" s="80" customFormat="1" x14ac:dyDescent="0.3">
      <c r="A19" s="229" t="s">
        <v>177</v>
      </c>
      <c r="B19" s="230"/>
      <c r="C19" s="157"/>
      <c r="D19" s="158">
        <f>PRODUCT(D18,0.21)</f>
        <v>0</v>
      </c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57"/>
      <c r="BN19" s="157"/>
      <c r="BO19" s="157"/>
      <c r="BP19" s="157"/>
      <c r="BQ19" s="157"/>
      <c r="BR19" s="157"/>
      <c r="BS19" s="157"/>
      <c r="BT19" s="157"/>
      <c r="BU19" s="157"/>
      <c r="BV19" s="157"/>
      <c r="BW19" s="157"/>
      <c r="BX19" s="157"/>
      <c r="BY19" s="157"/>
      <c r="BZ19" s="157"/>
      <c r="CA19" s="157"/>
      <c r="CB19" s="157"/>
      <c r="CC19" s="157"/>
      <c r="CD19" s="157"/>
      <c r="CE19" s="157"/>
      <c r="CF19" s="157"/>
      <c r="CG19" s="157"/>
      <c r="CH19" s="157"/>
      <c r="CI19" s="157"/>
      <c r="CJ19" s="157"/>
      <c r="CK19" s="157"/>
      <c r="CL19" s="157"/>
      <c r="CM19" s="157"/>
      <c r="CN19" s="157"/>
      <c r="CO19" s="157"/>
      <c r="CP19" s="157"/>
      <c r="CQ19" s="157"/>
      <c r="CR19" s="157"/>
      <c r="CS19" s="157"/>
      <c r="CT19" s="157"/>
      <c r="CU19" s="157"/>
      <c r="CV19" s="157"/>
      <c r="CW19" s="157"/>
      <c r="CX19" s="157"/>
      <c r="CY19" s="157"/>
      <c r="CZ19" s="157"/>
      <c r="DA19" s="157"/>
      <c r="DB19" s="157"/>
      <c r="DC19" s="157"/>
      <c r="DD19" s="157"/>
      <c r="DE19" s="157"/>
      <c r="DF19" s="157"/>
      <c r="DG19" s="157"/>
      <c r="DH19" s="157"/>
      <c r="DI19" s="157"/>
      <c r="DJ19" s="157"/>
      <c r="DK19" s="157"/>
      <c r="DL19" s="157"/>
      <c r="DM19" s="157"/>
      <c r="DN19" s="157"/>
      <c r="DO19" s="157"/>
      <c r="DP19" s="157"/>
      <c r="DQ19" s="157"/>
      <c r="DR19" s="157"/>
      <c r="DS19" s="157"/>
      <c r="DT19" s="157"/>
      <c r="DU19" s="157"/>
      <c r="DV19" s="157"/>
      <c r="DW19" s="157"/>
      <c r="DX19" s="157"/>
      <c r="DY19" s="157"/>
      <c r="DZ19" s="157"/>
      <c r="EA19" s="157"/>
      <c r="EB19" s="157"/>
      <c r="EC19" s="157"/>
      <c r="ED19" s="157"/>
      <c r="EE19" s="157"/>
      <c r="EF19" s="157"/>
      <c r="EG19" s="157"/>
      <c r="EH19" s="157"/>
      <c r="EI19" s="157"/>
      <c r="EJ19" s="157"/>
      <c r="EK19" s="157"/>
      <c r="EL19" s="157"/>
      <c r="EM19" s="157"/>
      <c r="EN19" s="157"/>
      <c r="EO19" s="157"/>
      <c r="EP19" s="157"/>
      <c r="EQ19" s="157"/>
      <c r="ER19" s="157"/>
      <c r="ES19" s="157"/>
      <c r="ET19" s="157"/>
      <c r="EU19" s="157"/>
      <c r="EV19" s="157"/>
      <c r="EW19" s="157"/>
      <c r="EX19" s="157"/>
      <c r="EY19" s="157"/>
      <c r="EZ19" s="157"/>
      <c r="FA19" s="157"/>
      <c r="FB19" s="157"/>
      <c r="FC19" s="157"/>
      <c r="FD19" s="157"/>
      <c r="FE19" s="157"/>
      <c r="FF19" s="157"/>
      <c r="FG19" s="157"/>
      <c r="FH19" s="157"/>
      <c r="FI19" s="157"/>
      <c r="FJ19" s="157"/>
      <c r="FK19" s="157"/>
      <c r="FL19" s="157"/>
      <c r="FM19" s="157"/>
      <c r="FN19" s="157"/>
      <c r="FO19" s="157"/>
      <c r="FP19" s="157"/>
      <c r="FQ19" s="157"/>
      <c r="FR19" s="157"/>
      <c r="FS19" s="157"/>
      <c r="FT19" s="157"/>
      <c r="FU19" s="157"/>
      <c r="FV19" s="157"/>
      <c r="FW19" s="157"/>
      <c r="FX19" s="157"/>
      <c r="FY19" s="157"/>
      <c r="FZ19" s="157"/>
      <c r="GA19" s="157"/>
      <c r="GB19" s="157"/>
      <c r="GC19" s="157"/>
      <c r="GD19" s="157"/>
      <c r="GE19" s="157"/>
      <c r="GF19" s="157"/>
      <c r="GG19" s="157"/>
      <c r="GH19" s="157"/>
      <c r="GI19" s="157"/>
      <c r="GJ19" s="157"/>
      <c r="GK19" s="157"/>
      <c r="GL19" s="157"/>
      <c r="GM19" s="157"/>
      <c r="GN19" s="157"/>
      <c r="GO19" s="157"/>
      <c r="GP19" s="157"/>
      <c r="GQ19" s="157"/>
      <c r="GR19" s="157"/>
      <c r="GS19" s="157"/>
      <c r="GT19" s="157"/>
      <c r="GU19" s="157"/>
      <c r="GV19" s="157"/>
      <c r="GW19" s="157"/>
      <c r="GX19" s="157"/>
      <c r="GY19" s="157"/>
      <c r="GZ19" s="157"/>
      <c r="HA19" s="157"/>
      <c r="HB19" s="157"/>
      <c r="HC19" s="157"/>
      <c r="HD19" s="157"/>
      <c r="HE19" s="157"/>
      <c r="HF19" s="157"/>
      <c r="HG19" s="157"/>
      <c r="HH19" s="157"/>
    </row>
    <row r="20" spans="1:216" s="80" customFormat="1" x14ac:dyDescent="0.3">
      <c r="A20" s="231" t="s">
        <v>178</v>
      </c>
      <c r="B20" s="232"/>
      <c r="C20" s="159"/>
      <c r="D20" s="160">
        <f>SUM(D18:D19)</f>
        <v>0</v>
      </c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57"/>
      <c r="BN20" s="157"/>
      <c r="BO20" s="157"/>
      <c r="BP20" s="157"/>
      <c r="BQ20" s="157"/>
      <c r="BR20" s="157"/>
      <c r="BS20" s="157"/>
      <c r="BT20" s="157"/>
      <c r="BU20" s="157"/>
      <c r="BV20" s="157"/>
      <c r="BW20" s="157"/>
      <c r="BX20" s="157"/>
      <c r="BY20" s="157"/>
      <c r="BZ20" s="157"/>
      <c r="CA20" s="157"/>
      <c r="CB20" s="157"/>
      <c r="CC20" s="157"/>
      <c r="CD20" s="157"/>
      <c r="CE20" s="157"/>
      <c r="CF20" s="157"/>
      <c r="CG20" s="157"/>
      <c r="CH20" s="157"/>
      <c r="CI20" s="157"/>
      <c r="CJ20" s="157"/>
      <c r="CK20" s="157"/>
      <c r="CL20" s="157"/>
      <c r="CM20" s="157"/>
      <c r="CN20" s="157"/>
      <c r="CO20" s="157"/>
      <c r="CP20" s="157"/>
      <c r="CQ20" s="157"/>
      <c r="CR20" s="157"/>
      <c r="CS20" s="157"/>
      <c r="CT20" s="157"/>
      <c r="CU20" s="157"/>
      <c r="CV20" s="157"/>
      <c r="CW20" s="157"/>
      <c r="CX20" s="157"/>
      <c r="CY20" s="157"/>
      <c r="CZ20" s="157"/>
      <c r="DA20" s="157"/>
      <c r="DB20" s="157"/>
      <c r="DC20" s="157"/>
      <c r="DD20" s="157"/>
      <c r="DE20" s="157"/>
      <c r="DF20" s="157"/>
      <c r="DG20" s="157"/>
      <c r="DH20" s="157"/>
      <c r="DI20" s="157"/>
      <c r="DJ20" s="157"/>
      <c r="DK20" s="157"/>
      <c r="DL20" s="157"/>
      <c r="DM20" s="157"/>
      <c r="DN20" s="157"/>
      <c r="DO20" s="157"/>
      <c r="DP20" s="157"/>
      <c r="DQ20" s="157"/>
      <c r="DR20" s="157"/>
      <c r="DS20" s="157"/>
      <c r="DT20" s="157"/>
      <c r="DU20" s="157"/>
      <c r="DV20" s="157"/>
      <c r="DW20" s="157"/>
      <c r="DX20" s="157"/>
      <c r="DY20" s="157"/>
      <c r="DZ20" s="157"/>
      <c r="EA20" s="157"/>
      <c r="EB20" s="157"/>
      <c r="EC20" s="157"/>
      <c r="ED20" s="157"/>
      <c r="EE20" s="157"/>
      <c r="EF20" s="157"/>
      <c r="EG20" s="157"/>
      <c r="EH20" s="157"/>
      <c r="EI20" s="157"/>
      <c r="EJ20" s="157"/>
      <c r="EK20" s="157"/>
      <c r="EL20" s="157"/>
      <c r="EM20" s="157"/>
      <c r="EN20" s="157"/>
      <c r="EO20" s="157"/>
      <c r="EP20" s="157"/>
      <c r="EQ20" s="157"/>
      <c r="ER20" s="157"/>
      <c r="ES20" s="157"/>
      <c r="ET20" s="157"/>
      <c r="EU20" s="157"/>
      <c r="EV20" s="157"/>
      <c r="EW20" s="157"/>
      <c r="EX20" s="157"/>
      <c r="EY20" s="157"/>
      <c r="EZ20" s="157"/>
      <c r="FA20" s="157"/>
      <c r="FB20" s="157"/>
      <c r="FC20" s="157"/>
      <c r="FD20" s="157"/>
      <c r="FE20" s="157"/>
      <c r="FF20" s="157"/>
      <c r="FG20" s="157"/>
      <c r="FH20" s="157"/>
      <c r="FI20" s="157"/>
      <c r="FJ20" s="157"/>
      <c r="FK20" s="157"/>
      <c r="FL20" s="157"/>
      <c r="FM20" s="157"/>
      <c r="FN20" s="157"/>
      <c r="FO20" s="157"/>
      <c r="FP20" s="157"/>
      <c r="FQ20" s="157"/>
      <c r="FR20" s="157"/>
      <c r="FS20" s="157"/>
      <c r="FT20" s="157"/>
      <c r="FU20" s="157"/>
      <c r="FV20" s="157"/>
      <c r="FW20" s="157"/>
      <c r="FX20" s="157"/>
      <c r="FY20" s="157"/>
      <c r="FZ20" s="157"/>
      <c r="GA20" s="157"/>
      <c r="GB20" s="157"/>
      <c r="GC20" s="157"/>
      <c r="GD20" s="157"/>
      <c r="GE20" s="157"/>
      <c r="GF20" s="157"/>
      <c r="GG20" s="157"/>
      <c r="GH20" s="157"/>
      <c r="GI20" s="157"/>
      <c r="GJ20" s="157"/>
      <c r="GK20" s="157"/>
      <c r="GL20" s="157"/>
      <c r="GM20" s="157"/>
      <c r="GN20" s="157"/>
      <c r="GO20" s="157"/>
      <c r="GP20" s="157"/>
      <c r="GQ20" s="157"/>
      <c r="GR20" s="157"/>
      <c r="GS20" s="157"/>
      <c r="GT20" s="157"/>
      <c r="GU20" s="157"/>
      <c r="GV20" s="157"/>
      <c r="GW20" s="157"/>
      <c r="GX20" s="157"/>
      <c r="GY20" s="157"/>
      <c r="GZ20" s="157"/>
      <c r="HA20" s="157"/>
      <c r="HB20" s="157"/>
      <c r="HC20" s="157"/>
      <c r="HD20" s="157"/>
      <c r="HE20" s="157"/>
      <c r="HF20" s="157"/>
      <c r="HG20" s="157"/>
      <c r="HH20" s="157"/>
    </row>
    <row r="23" spans="1:216" x14ac:dyDescent="0.25">
      <c r="D23" s="161"/>
    </row>
  </sheetData>
  <mergeCells count="5">
    <mergeCell ref="A1:F1"/>
    <mergeCell ref="A2:F2"/>
    <mergeCell ref="A3:B3"/>
    <mergeCell ref="A19:B19"/>
    <mergeCell ref="A20:B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F9CFA-F748-416B-B36F-D8D3AF011430}">
  <dimension ref="A1:IE20"/>
  <sheetViews>
    <sheetView view="pageBreakPreview" zoomScaleNormal="100" zoomScaleSheetLayoutView="100" workbookViewId="0">
      <selection sqref="A1:F1"/>
    </sheetView>
  </sheetViews>
  <sheetFormatPr defaultColWidth="9.109375" defaultRowHeight="14.4" x14ac:dyDescent="0.3"/>
  <cols>
    <col min="1" max="1" width="5.88671875" customWidth="1"/>
    <col min="2" max="2" width="67.44140625" customWidth="1"/>
    <col min="3" max="3" width="7.44140625" customWidth="1"/>
    <col min="4" max="4" width="8.21875" customWidth="1"/>
    <col min="257" max="257" width="5.88671875" customWidth="1"/>
    <col min="258" max="258" width="67.44140625" customWidth="1"/>
    <col min="259" max="259" width="7.44140625" customWidth="1"/>
    <col min="260" max="260" width="10.44140625" customWidth="1"/>
    <col min="513" max="513" width="5.88671875" customWidth="1"/>
    <col min="514" max="514" width="67.44140625" customWidth="1"/>
    <col min="515" max="515" width="7.44140625" customWidth="1"/>
    <col min="516" max="516" width="10.44140625" customWidth="1"/>
    <col min="769" max="769" width="5.88671875" customWidth="1"/>
    <col min="770" max="770" width="67.44140625" customWidth="1"/>
    <col min="771" max="771" width="7.44140625" customWidth="1"/>
    <col min="772" max="772" width="10.44140625" customWidth="1"/>
    <col min="1025" max="1025" width="5.88671875" customWidth="1"/>
    <col min="1026" max="1026" width="67.44140625" customWidth="1"/>
    <col min="1027" max="1027" width="7.44140625" customWidth="1"/>
    <col min="1028" max="1028" width="10.44140625" customWidth="1"/>
    <col min="1281" max="1281" width="5.88671875" customWidth="1"/>
    <col min="1282" max="1282" width="67.44140625" customWidth="1"/>
    <col min="1283" max="1283" width="7.44140625" customWidth="1"/>
    <col min="1284" max="1284" width="10.44140625" customWidth="1"/>
    <col min="1537" max="1537" width="5.88671875" customWidth="1"/>
    <col min="1538" max="1538" width="67.44140625" customWidth="1"/>
    <col min="1539" max="1539" width="7.44140625" customWidth="1"/>
    <col min="1540" max="1540" width="10.44140625" customWidth="1"/>
    <col min="1793" max="1793" width="5.88671875" customWidth="1"/>
    <col min="1794" max="1794" width="67.44140625" customWidth="1"/>
    <col min="1795" max="1795" width="7.44140625" customWidth="1"/>
    <col min="1796" max="1796" width="10.44140625" customWidth="1"/>
    <col min="2049" max="2049" width="5.88671875" customWidth="1"/>
    <col min="2050" max="2050" width="67.44140625" customWidth="1"/>
    <col min="2051" max="2051" width="7.44140625" customWidth="1"/>
    <col min="2052" max="2052" width="10.44140625" customWidth="1"/>
    <col min="2305" max="2305" width="5.88671875" customWidth="1"/>
    <col min="2306" max="2306" width="67.44140625" customWidth="1"/>
    <col min="2307" max="2307" width="7.44140625" customWidth="1"/>
    <col min="2308" max="2308" width="10.44140625" customWidth="1"/>
    <col min="2561" max="2561" width="5.88671875" customWidth="1"/>
    <col min="2562" max="2562" width="67.44140625" customWidth="1"/>
    <col min="2563" max="2563" width="7.44140625" customWidth="1"/>
    <col min="2564" max="2564" width="10.44140625" customWidth="1"/>
    <col min="2817" max="2817" width="5.88671875" customWidth="1"/>
    <col min="2818" max="2818" width="67.44140625" customWidth="1"/>
    <col min="2819" max="2819" width="7.44140625" customWidth="1"/>
    <col min="2820" max="2820" width="10.44140625" customWidth="1"/>
    <col min="3073" max="3073" width="5.88671875" customWidth="1"/>
    <col min="3074" max="3074" width="67.44140625" customWidth="1"/>
    <col min="3075" max="3075" width="7.44140625" customWidth="1"/>
    <col min="3076" max="3076" width="10.44140625" customWidth="1"/>
    <col min="3329" max="3329" width="5.88671875" customWidth="1"/>
    <col min="3330" max="3330" width="67.44140625" customWidth="1"/>
    <col min="3331" max="3331" width="7.44140625" customWidth="1"/>
    <col min="3332" max="3332" width="10.44140625" customWidth="1"/>
    <col min="3585" max="3585" width="5.88671875" customWidth="1"/>
    <col min="3586" max="3586" width="67.44140625" customWidth="1"/>
    <col min="3587" max="3587" width="7.44140625" customWidth="1"/>
    <col min="3588" max="3588" width="10.44140625" customWidth="1"/>
    <col min="3841" max="3841" width="5.88671875" customWidth="1"/>
    <col min="3842" max="3842" width="67.44140625" customWidth="1"/>
    <col min="3843" max="3843" width="7.44140625" customWidth="1"/>
    <col min="3844" max="3844" width="10.44140625" customWidth="1"/>
    <col min="4097" max="4097" width="5.88671875" customWidth="1"/>
    <col min="4098" max="4098" width="67.44140625" customWidth="1"/>
    <col min="4099" max="4099" width="7.44140625" customWidth="1"/>
    <col min="4100" max="4100" width="10.44140625" customWidth="1"/>
    <col min="4353" max="4353" width="5.88671875" customWidth="1"/>
    <col min="4354" max="4354" width="67.44140625" customWidth="1"/>
    <col min="4355" max="4355" width="7.44140625" customWidth="1"/>
    <col min="4356" max="4356" width="10.44140625" customWidth="1"/>
    <col min="4609" max="4609" width="5.88671875" customWidth="1"/>
    <col min="4610" max="4610" width="67.44140625" customWidth="1"/>
    <col min="4611" max="4611" width="7.44140625" customWidth="1"/>
    <col min="4612" max="4612" width="10.44140625" customWidth="1"/>
    <col min="4865" max="4865" width="5.88671875" customWidth="1"/>
    <col min="4866" max="4866" width="67.44140625" customWidth="1"/>
    <col min="4867" max="4867" width="7.44140625" customWidth="1"/>
    <col min="4868" max="4868" width="10.44140625" customWidth="1"/>
    <col min="5121" max="5121" width="5.88671875" customWidth="1"/>
    <col min="5122" max="5122" width="67.44140625" customWidth="1"/>
    <col min="5123" max="5123" width="7.44140625" customWidth="1"/>
    <col min="5124" max="5124" width="10.44140625" customWidth="1"/>
    <col min="5377" max="5377" width="5.88671875" customWidth="1"/>
    <col min="5378" max="5378" width="67.44140625" customWidth="1"/>
    <col min="5379" max="5379" width="7.44140625" customWidth="1"/>
    <col min="5380" max="5380" width="10.44140625" customWidth="1"/>
    <col min="5633" max="5633" width="5.88671875" customWidth="1"/>
    <col min="5634" max="5634" width="67.44140625" customWidth="1"/>
    <col min="5635" max="5635" width="7.44140625" customWidth="1"/>
    <col min="5636" max="5636" width="10.44140625" customWidth="1"/>
    <col min="5889" max="5889" width="5.88671875" customWidth="1"/>
    <col min="5890" max="5890" width="67.44140625" customWidth="1"/>
    <col min="5891" max="5891" width="7.44140625" customWidth="1"/>
    <col min="5892" max="5892" width="10.44140625" customWidth="1"/>
    <col min="6145" max="6145" width="5.88671875" customWidth="1"/>
    <col min="6146" max="6146" width="67.44140625" customWidth="1"/>
    <col min="6147" max="6147" width="7.44140625" customWidth="1"/>
    <col min="6148" max="6148" width="10.44140625" customWidth="1"/>
    <col min="6401" max="6401" width="5.88671875" customWidth="1"/>
    <col min="6402" max="6402" width="67.44140625" customWidth="1"/>
    <col min="6403" max="6403" width="7.44140625" customWidth="1"/>
    <col min="6404" max="6404" width="10.44140625" customWidth="1"/>
    <col min="6657" max="6657" width="5.88671875" customWidth="1"/>
    <col min="6658" max="6658" width="67.44140625" customWidth="1"/>
    <col min="6659" max="6659" width="7.44140625" customWidth="1"/>
    <col min="6660" max="6660" width="10.44140625" customWidth="1"/>
    <col min="6913" max="6913" width="5.88671875" customWidth="1"/>
    <col min="6914" max="6914" width="67.44140625" customWidth="1"/>
    <col min="6915" max="6915" width="7.44140625" customWidth="1"/>
    <col min="6916" max="6916" width="10.44140625" customWidth="1"/>
    <col min="7169" max="7169" width="5.88671875" customWidth="1"/>
    <col min="7170" max="7170" width="67.44140625" customWidth="1"/>
    <col min="7171" max="7171" width="7.44140625" customWidth="1"/>
    <col min="7172" max="7172" width="10.44140625" customWidth="1"/>
    <col min="7425" max="7425" width="5.88671875" customWidth="1"/>
    <col min="7426" max="7426" width="67.44140625" customWidth="1"/>
    <col min="7427" max="7427" width="7.44140625" customWidth="1"/>
    <col min="7428" max="7428" width="10.44140625" customWidth="1"/>
    <col min="7681" max="7681" width="5.88671875" customWidth="1"/>
    <col min="7682" max="7682" width="67.44140625" customWidth="1"/>
    <col min="7683" max="7683" width="7.44140625" customWidth="1"/>
    <col min="7684" max="7684" width="10.44140625" customWidth="1"/>
    <col min="7937" max="7937" width="5.88671875" customWidth="1"/>
    <col min="7938" max="7938" width="67.44140625" customWidth="1"/>
    <col min="7939" max="7939" width="7.44140625" customWidth="1"/>
    <col min="7940" max="7940" width="10.44140625" customWidth="1"/>
    <col min="8193" max="8193" width="5.88671875" customWidth="1"/>
    <col min="8194" max="8194" width="67.44140625" customWidth="1"/>
    <col min="8195" max="8195" width="7.44140625" customWidth="1"/>
    <col min="8196" max="8196" width="10.44140625" customWidth="1"/>
    <col min="8449" max="8449" width="5.88671875" customWidth="1"/>
    <col min="8450" max="8450" width="67.44140625" customWidth="1"/>
    <col min="8451" max="8451" width="7.44140625" customWidth="1"/>
    <col min="8452" max="8452" width="10.44140625" customWidth="1"/>
    <col min="8705" max="8705" width="5.88671875" customWidth="1"/>
    <col min="8706" max="8706" width="67.44140625" customWidth="1"/>
    <col min="8707" max="8707" width="7.44140625" customWidth="1"/>
    <col min="8708" max="8708" width="10.44140625" customWidth="1"/>
    <col min="8961" max="8961" width="5.88671875" customWidth="1"/>
    <col min="8962" max="8962" width="67.44140625" customWidth="1"/>
    <col min="8963" max="8963" width="7.44140625" customWidth="1"/>
    <col min="8964" max="8964" width="10.44140625" customWidth="1"/>
    <col min="9217" max="9217" width="5.88671875" customWidth="1"/>
    <col min="9218" max="9218" width="67.44140625" customWidth="1"/>
    <col min="9219" max="9219" width="7.44140625" customWidth="1"/>
    <col min="9220" max="9220" width="10.44140625" customWidth="1"/>
    <col min="9473" max="9473" width="5.88671875" customWidth="1"/>
    <col min="9474" max="9474" width="67.44140625" customWidth="1"/>
    <col min="9475" max="9475" width="7.44140625" customWidth="1"/>
    <col min="9476" max="9476" width="10.44140625" customWidth="1"/>
    <col min="9729" max="9729" width="5.88671875" customWidth="1"/>
    <col min="9730" max="9730" width="67.44140625" customWidth="1"/>
    <col min="9731" max="9731" width="7.44140625" customWidth="1"/>
    <col min="9732" max="9732" width="10.44140625" customWidth="1"/>
    <col min="9985" max="9985" width="5.88671875" customWidth="1"/>
    <col min="9986" max="9986" width="67.44140625" customWidth="1"/>
    <col min="9987" max="9987" width="7.44140625" customWidth="1"/>
    <col min="9988" max="9988" width="10.44140625" customWidth="1"/>
    <col min="10241" max="10241" width="5.88671875" customWidth="1"/>
    <col min="10242" max="10242" width="67.44140625" customWidth="1"/>
    <col min="10243" max="10243" width="7.44140625" customWidth="1"/>
    <col min="10244" max="10244" width="10.44140625" customWidth="1"/>
    <col min="10497" max="10497" width="5.88671875" customWidth="1"/>
    <col min="10498" max="10498" width="67.44140625" customWidth="1"/>
    <col min="10499" max="10499" width="7.44140625" customWidth="1"/>
    <col min="10500" max="10500" width="10.44140625" customWidth="1"/>
    <col min="10753" max="10753" width="5.88671875" customWidth="1"/>
    <col min="10754" max="10754" width="67.44140625" customWidth="1"/>
    <col min="10755" max="10755" width="7.44140625" customWidth="1"/>
    <col min="10756" max="10756" width="10.44140625" customWidth="1"/>
    <col min="11009" max="11009" width="5.88671875" customWidth="1"/>
    <col min="11010" max="11010" width="67.44140625" customWidth="1"/>
    <col min="11011" max="11011" width="7.44140625" customWidth="1"/>
    <col min="11012" max="11012" width="10.44140625" customWidth="1"/>
    <col min="11265" max="11265" width="5.88671875" customWidth="1"/>
    <col min="11266" max="11266" width="67.44140625" customWidth="1"/>
    <col min="11267" max="11267" width="7.44140625" customWidth="1"/>
    <col min="11268" max="11268" width="10.44140625" customWidth="1"/>
    <col min="11521" max="11521" width="5.88671875" customWidth="1"/>
    <col min="11522" max="11522" width="67.44140625" customWidth="1"/>
    <col min="11523" max="11523" width="7.44140625" customWidth="1"/>
    <col min="11524" max="11524" width="10.44140625" customWidth="1"/>
    <col min="11777" max="11777" width="5.88671875" customWidth="1"/>
    <col min="11778" max="11778" width="67.44140625" customWidth="1"/>
    <col min="11779" max="11779" width="7.44140625" customWidth="1"/>
    <col min="11780" max="11780" width="10.44140625" customWidth="1"/>
    <col min="12033" max="12033" width="5.88671875" customWidth="1"/>
    <col min="12034" max="12034" width="67.44140625" customWidth="1"/>
    <col min="12035" max="12035" width="7.44140625" customWidth="1"/>
    <col min="12036" max="12036" width="10.44140625" customWidth="1"/>
    <col min="12289" max="12289" width="5.88671875" customWidth="1"/>
    <col min="12290" max="12290" width="67.44140625" customWidth="1"/>
    <col min="12291" max="12291" width="7.44140625" customWidth="1"/>
    <col min="12292" max="12292" width="10.44140625" customWidth="1"/>
    <col min="12545" max="12545" width="5.88671875" customWidth="1"/>
    <col min="12546" max="12546" width="67.44140625" customWidth="1"/>
    <col min="12547" max="12547" width="7.44140625" customWidth="1"/>
    <col min="12548" max="12548" width="10.44140625" customWidth="1"/>
    <col min="12801" max="12801" width="5.88671875" customWidth="1"/>
    <col min="12802" max="12802" width="67.44140625" customWidth="1"/>
    <col min="12803" max="12803" width="7.44140625" customWidth="1"/>
    <col min="12804" max="12804" width="10.44140625" customWidth="1"/>
    <col min="13057" max="13057" width="5.88671875" customWidth="1"/>
    <col min="13058" max="13058" width="67.44140625" customWidth="1"/>
    <col min="13059" max="13059" width="7.44140625" customWidth="1"/>
    <col min="13060" max="13060" width="10.44140625" customWidth="1"/>
    <col min="13313" max="13313" width="5.88671875" customWidth="1"/>
    <col min="13314" max="13314" width="67.44140625" customWidth="1"/>
    <col min="13315" max="13315" width="7.44140625" customWidth="1"/>
    <col min="13316" max="13316" width="10.44140625" customWidth="1"/>
    <col min="13569" max="13569" width="5.88671875" customWidth="1"/>
    <col min="13570" max="13570" width="67.44140625" customWidth="1"/>
    <col min="13571" max="13571" width="7.44140625" customWidth="1"/>
    <col min="13572" max="13572" width="10.44140625" customWidth="1"/>
    <col min="13825" max="13825" width="5.88671875" customWidth="1"/>
    <col min="13826" max="13826" width="67.44140625" customWidth="1"/>
    <col min="13827" max="13827" width="7.44140625" customWidth="1"/>
    <col min="13828" max="13828" width="10.44140625" customWidth="1"/>
    <col min="14081" max="14081" width="5.88671875" customWidth="1"/>
    <col min="14082" max="14082" width="67.44140625" customWidth="1"/>
    <col min="14083" max="14083" width="7.44140625" customWidth="1"/>
    <col min="14084" max="14084" width="10.44140625" customWidth="1"/>
    <col min="14337" max="14337" width="5.88671875" customWidth="1"/>
    <col min="14338" max="14338" width="67.44140625" customWidth="1"/>
    <col min="14339" max="14339" width="7.44140625" customWidth="1"/>
    <col min="14340" max="14340" width="10.44140625" customWidth="1"/>
    <col min="14593" max="14593" width="5.88671875" customWidth="1"/>
    <col min="14594" max="14594" width="67.44140625" customWidth="1"/>
    <col min="14595" max="14595" width="7.44140625" customWidth="1"/>
    <col min="14596" max="14596" width="10.44140625" customWidth="1"/>
    <col min="14849" max="14849" width="5.88671875" customWidth="1"/>
    <col min="14850" max="14850" width="67.44140625" customWidth="1"/>
    <col min="14851" max="14851" width="7.44140625" customWidth="1"/>
    <col min="14852" max="14852" width="10.44140625" customWidth="1"/>
    <col min="15105" max="15105" width="5.88671875" customWidth="1"/>
    <col min="15106" max="15106" width="67.44140625" customWidth="1"/>
    <col min="15107" max="15107" width="7.44140625" customWidth="1"/>
    <col min="15108" max="15108" width="10.44140625" customWidth="1"/>
    <col min="15361" max="15361" width="5.88671875" customWidth="1"/>
    <col min="15362" max="15362" width="67.44140625" customWidth="1"/>
    <col min="15363" max="15363" width="7.44140625" customWidth="1"/>
    <col min="15364" max="15364" width="10.44140625" customWidth="1"/>
    <col min="15617" max="15617" width="5.88671875" customWidth="1"/>
    <col min="15618" max="15618" width="67.44140625" customWidth="1"/>
    <col min="15619" max="15619" width="7.44140625" customWidth="1"/>
    <col min="15620" max="15620" width="10.44140625" customWidth="1"/>
    <col min="15873" max="15873" width="5.88671875" customWidth="1"/>
    <col min="15874" max="15874" width="67.44140625" customWidth="1"/>
    <col min="15875" max="15875" width="7.44140625" customWidth="1"/>
    <col min="15876" max="15876" width="10.44140625" customWidth="1"/>
    <col min="16129" max="16129" width="5.88671875" customWidth="1"/>
    <col min="16130" max="16130" width="67.44140625" customWidth="1"/>
    <col min="16131" max="16131" width="7.44140625" customWidth="1"/>
    <col min="16132" max="16132" width="10.44140625" customWidth="1"/>
  </cols>
  <sheetData>
    <row r="1" spans="1:239" s="67" customFormat="1" ht="13.8" x14ac:dyDescent="0.25">
      <c r="A1" s="227" t="s">
        <v>114</v>
      </c>
      <c r="B1" s="227"/>
      <c r="C1" s="227"/>
      <c r="D1" s="227"/>
      <c r="E1" s="227"/>
      <c r="F1" s="227"/>
    </row>
    <row r="2" spans="1:239" s="68" customFormat="1" ht="24" customHeight="1" x14ac:dyDescent="0.25">
      <c r="A2" s="227" t="s">
        <v>115</v>
      </c>
      <c r="B2" s="227"/>
      <c r="C2" s="227"/>
      <c r="D2" s="227"/>
      <c r="E2" s="227"/>
      <c r="F2" s="22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  <c r="HF2" s="67"/>
      <c r="HG2" s="67"/>
      <c r="HH2" s="67"/>
      <c r="HI2" s="67"/>
      <c r="HJ2" s="67"/>
      <c r="HK2" s="67"/>
      <c r="HL2" s="67"/>
      <c r="HM2" s="67"/>
      <c r="HN2" s="67"/>
      <c r="HO2" s="67"/>
      <c r="HP2" s="67"/>
      <c r="HQ2" s="67"/>
      <c r="HR2" s="67"/>
      <c r="HS2" s="67"/>
      <c r="HT2" s="67"/>
      <c r="HU2" s="67"/>
      <c r="HV2" s="67"/>
      <c r="HW2" s="67"/>
      <c r="HX2" s="67"/>
      <c r="HY2" s="67"/>
      <c r="HZ2" s="67"/>
      <c r="IA2" s="67"/>
      <c r="IB2" s="67"/>
      <c r="IC2" s="67"/>
      <c r="ID2" s="67"/>
      <c r="IE2" s="67"/>
    </row>
    <row r="3" spans="1:239" s="68" customFormat="1" ht="15.6" x14ac:dyDescent="0.25">
      <c r="A3" s="228" t="s">
        <v>116</v>
      </c>
      <c r="B3" s="228"/>
      <c r="C3" s="67"/>
      <c r="D3" s="67"/>
      <c r="E3" s="70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</row>
    <row r="4" spans="1:239" s="81" customFormat="1" ht="15.6" x14ac:dyDescent="0.3">
      <c r="A4" s="74" t="s">
        <v>171</v>
      </c>
      <c r="B4" s="74"/>
      <c r="C4" s="74"/>
      <c r="D4" s="74"/>
      <c r="E4" s="74"/>
      <c r="F4" s="74"/>
    </row>
    <row r="5" spans="1:239" s="139" customFormat="1" ht="13.5" customHeight="1" x14ac:dyDescent="0.3">
      <c r="A5"/>
      <c r="B5"/>
      <c r="C5"/>
      <c r="D5"/>
      <c r="E5"/>
      <c r="F5"/>
    </row>
    <row r="6" spans="1:239" x14ac:dyDescent="0.3">
      <c r="A6" s="140" t="s">
        <v>143</v>
      </c>
      <c r="B6" s="140" t="s">
        <v>144</v>
      </c>
      <c r="C6" s="140" t="s">
        <v>145</v>
      </c>
      <c r="D6" s="140" t="s">
        <v>146</v>
      </c>
      <c r="E6" s="141"/>
      <c r="F6" s="75"/>
    </row>
    <row r="7" spans="1:239" s="74" customFormat="1" ht="27.6" x14ac:dyDescent="0.25">
      <c r="A7" s="142">
        <v>1</v>
      </c>
      <c r="B7" s="121" t="s">
        <v>159</v>
      </c>
      <c r="C7" s="118" t="s">
        <v>160</v>
      </c>
      <c r="D7" s="125">
        <v>1</v>
      </c>
      <c r="E7" s="143"/>
      <c r="F7" s="144"/>
    </row>
    <row r="8" spans="1:239" ht="27.6" x14ac:dyDescent="0.3">
      <c r="A8" s="142">
        <v>2</v>
      </c>
      <c r="B8" s="127" t="s">
        <v>161</v>
      </c>
      <c r="C8" s="118" t="s">
        <v>160</v>
      </c>
      <c r="D8" s="125">
        <v>1</v>
      </c>
      <c r="E8" s="145"/>
      <c r="F8" s="146"/>
    </row>
    <row r="9" spans="1:239" s="75" customFormat="1" ht="27.6" x14ac:dyDescent="0.3">
      <c r="A9" s="142">
        <v>3</v>
      </c>
      <c r="B9" s="121" t="s">
        <v>162</v>
      </c>
      <c r="C9" s="118" t="s">
        <v>160</v>
      </c>
      <c r="D9" s="125">
        <v>1</v>
      </c>
      <c r="E9" s="143"/>
      <c r="F9" s="144"/>
    </row>
    <row r="10" spans="1:239" s="144" customFormat="1" ht="13.8" x14ac:dyDescent="0.3">
      <c r="A10" s="142">
        <v>4</v>
      </c>
      <c r="B10" s="121" t="s">
        <v>163</v>
      </c>
      <c r="C10" s="118" t="s">
        <v>160</v>
      </c>
      <c r="D10" s="125">
        <v>1</v>
      </c>
      <c r="E10" s="143"/>
    </row>
    <row r="11" spans="1:239" s="146" customFormat="1" ht="27.6" x14ac:dyDescent="0.3">
      <c r="A11" s="142">
        <v>5</v>
      </c>
      <c r="B11" s="121" t="s">
        <v>164</v>
      </c>
      <c r="C11" s="118" t="s">
        <v>160</v>
      </c>
      <c r="D11" s="125">
        <v>1</v>
      </c>
      <c r="E11" s="145"/>
    </row>
    <row r="12" spans="1:239" s="144" customFormat="1" ht="13.8" x14ac:dyDescent="0.3">
      <c r="A12" s="142">
        <v>6</v>
      </c>
      <c r="B12" s="121" t="s">
        <v>165</v>
      </c>
      <c r="C12" s="118" t="s">
        <v>160</v>
      </c>
      <c r="D12" s="125">
        <v>1</v>
      </c>
      <c r="E12" s="143"/>
    </row>
    <row r="13" spans="1:239" s="144" customFormat="1" ht="27.6" x14ac:dyDescent="0.3">
      <c r="A13" s="142">
        <v>7</v>
      </c>
      <c r="B13" s="121" t="s">
        <v>166</v>
      </c>
      <c r="C13" s="118" t="s">
        <v>160</v>
      </c>
      <c r="D13" s="125">
        <v>1</v>
      </c>
      <c r="E13" s="146"/>
      <c r="F13" s="146"/>
    </row>
    <row r="14" spans="1:239" s="146" customFormat="1" ht="27.6" x14ac:dyDescent="0.3">
      <c r="A14" s="142">
        <v>8</v>
      </c>
      <c r="B14" s="121" t="s">
        <v>167</v>
      </c>
      <c r="C14" s="118" t="s">
        <v>160</v>
      </c>
      <c r="D14" s="125">
        <v>1</v>
      </c>
      <c r="E14" s="143"/>
      <c r="F14" s="147"/>
    </row>
    <row r="15" spans="1:239" s="144" customFormat="1" ht="27.6" x14ac:dyDescent="0.3">
      <c r="A15" s="142">
        <v>9</v>
      </c>
      <c r="B15" s="121" t="s">
        <v>168</v>
      </c>
      <c r="C15" s="118" t="s">
        <v>160</v>
      </c>
      <c r="D15" s="125">
        <v>1</v>
      </c>
      <c r="E15" s="145"/>
      <c r="F15" s="146"/>
    </row>
    <row r="16" spans="1:239" s="146" customFormat="1" ht="13.8" x14ac:dyDescent="0.3">
      <c r="A16" s="142">
        <v>10</v>
      </c>
      <c r="B16" s="121" t="s">
        <v>169</v>
      </c>
      <c r="C16" s="118" t="s">
        <v>160</v>
      </c>
      <c r="D16" s="125">
        <v>1</v>
      </c>
      <c r="E16" s="145"/>
    </row>
    <row r="17" spans="1:6" s="144" customFormat="1" ht="13.8" x14ac:dyDescent="0.3">
      <c r="A17" s="142">
        <v>11</v>
      </c>
      <c r="B17" s="127" t="s">
        <v>170</v>
      </c>
      <c r="C17" s="118" t="s">
        <v>34</v>
      </c>
      <c r="D17" s="125">
        <v>1</v>
      </c>
      <c r="E17" s="145"/>
      <c r="F17" s="146"/>
    </row>
    <row r="18" spans="1:6" s="146" customFormat="1" ht="29.25" customHeight="1" x14ac:dyDescent="0.3">
      <c r="A18"/>
      <c r="B18"/>
      <c r="C18"/>
      <c r="D18"/>
      <c r="E18"/>
      <c r="F18"/>
    </row>
    <row r="19" spans="1:6" s="146" customFormat="1" ht="16.5" customHeight="1" x14ac:dyDescent="0.3">
      <c r="A19"/>
      <c r="B19"/>
      <c r="C19"/>
      <c r="D19"/>
      <c r="E19"/>
      <c r="F19"/>
    </row>
    <row r="20" spans="1:6" s="146" customFormat="1" ht="29.25" customHeight="1" x14ac:dyDescent="0.3">
      <c r="A20"/>
      <c r="B20"/>
      <c r="C20"/>
      <c r="D20"/>
      <c r="E20"/>
      <c r="F20"/>
    </row>
  </sheetData>
  <mergeCells count="3">
    <mergeCell ref="A1:F1"/>
    <mergeCell ref="A2:F2"/>
    <mergeCell ref="A3:B3"/>
  </mergeCells>
  <pageMargins left="0.7" right="0.7" top="0.78740157499999996" bottom="0.78740157499999996" header="0.3" footer="0.3"/>
  <pageSetup paperSize="9" scale="98" orientation="portrait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W121"/>
  <sheetViews>
    <sheetView topLeftCell="A59" zoomScale="70" zoomScaleNormal="70" zoomScalePageLayoutView="70" workbookViewId="0">
      <selection activeCell="S39" sqref="S39"/>
    </sheetView>
  </sheetViews>
  <sheetFormatPr defaultColWidth="8.6640625" defaultRowHeight="13.8" x14ac:dyDescent="0.3"/>
  <cols>
    <col min="1" max="1" width="9.44140625" style="50" customWidth="1"/>
    <col min="2" max="2" width="16.6640625" style="51" customWidth="1"/>
    <col min="3" max="3" width="5.88671875" style="52" customWidth="1"/>
    <col min="4" max="4" width="4.5546875" style="53" bestFit="1" customWidth="1"/>
    <col min="5" max="5" width="3.33203125" style="54" customWidth="1"/>
    <col min="6" max="6" width="4.33203125" style="52" customWidth="1"/>
    <col min="7" max="7" width="16.88671875" style="55" customWidth="1"/>
    <col min="8" max="8" width="15.88671875" style="56" customWidth="1"/>
    <col min="9" max="9" width="15.109375" style="56" customWidth="1"/>
    <col min="10" max="10" width="15.33203125" style="56" customWidth="1"/>
    <col min="11" max="11" width="11.88671875" style="56" bestFit="1" customWidth="1"/>
    <col min="12" max="13" width="11.44140625" style="56" bestFit="1" customWidth="1"/>
    <col min="14" max="15" width="11.44140625" style="56" customWidth="1"/>
    <col min="16" max="16" width="9.109375" style="56" customWidth="1"/>
    <col min="17" max="17" width="12.6640625" style="57" bestFit="1" customWidth="1"/>
    <col min="18" max="19" width="12.6640625" style="56" customWidth="1"/>
    <col min="20" max="20" width="12.6640625" style="65" customWidth="1"/>
    <col min="21" max="21" width="12.5546875" style="57" bestFit="1" customWidth="1"/>
    <col min="22" max="22" width="12.5546875" style="56" bestFit="1" customWidth="1"/>
    <col min="23" max="23" width="12.6640625" style="57" bestFit="1" customWidth="1"/>
    <col min="24" max="16384" width="8.6640625" style="58"/>
  </cols>
  <sheetData>
    <row r="1" spans="1:23" s="14" customFormat="1" ht="114" customHeight="1" x14ac:dyDescent="0.3">
      <c r="A1" s="7" t="s">
        <v>0</v>
      </c>
      <c r="B1" s="8" t="s">
        <v>1</v>
      </c>
      <c r="C1" s="9" t="s">
        <v>6</v>
      </c>
      <c r="D1" s="10" t="s">
        <v>7</v>
      </c>
      <c r="E1" s="10" t="s">
        <v>2</v>
      </c>
      <c r="F1" s="11" t="s">
        <v>11</v>
      </c>
      <c r="G1" s="12" t="s">
        <v>4</v>
      </c>
      <c r="H1" s="12" t="s">
        <v>5</v>
      </c>
      <c r="I1" s="8" t="s">
        <v>12</v>
      </c>
      <c r="J1" s="8" t="s">
        <v>38</v>
      </c>
      <c r="K1" s="8" t="s">
        <v>35</v>
      </c>
      <c r="L1" s="8" t="s">
        <v>36</v>
      </c>
      <c r="M1" s="8" t="s">
        <v>37</v>
      </c>
      <c r="N1" s="8" t="s">
        <v>83</v>
      </c>
      <c r="O1" s="8" t="s">
        <v>84</v>
      </c>
      <c r="P1" s="8" t="s">
        <v>15</v>
      </c>
      <c r="Q1" s="13" t="s">
        <v>13</v>
      </c>
      <c r="R1" s="59" t="s">
        <v>97</v>
      </c>
      <c r="S1" s="59" t="s">
        <v>98</v>
      </c>
      <c r="T1" s="61" t="s">
        <v>93</v>
      </c>
      <c r="U1" s="60" t="s">
        <v>94</v>
      </c>
      <c r="V1" s="8" t="s">
        <v>14</v>
      </c>
      <c r="W1" s="13" t="s">
        <v>16</v>
      </c>
    </row>
    <row r="2" spans="1:23" s="21" customFormat="1" ht="13.2" x14ac:dyDescent="0.25">
      <c r="A2" s="15">
        <v>1</v>
      </c>
      <c r="B2" s="16" t="s">
        <v>53</v>
      </c>
      <c r="C2" s="17">
        <v>142</v>
      </c>
      <c r="D2" s="17">
        <v>18</v>
      </c>
      <c r="E2" s="17">
        <v>17</v>
      </c>
      <c r="F2" s="17">
        <v>306</v>
      </c>
      <c r="G2" s="15" t="s">
        <v>60</v>
      </c>
      <c r="H2" s="15"/>
      <c r="I2" s="15" t="s">
        <v>87</v>
      </c>
      <c r="J2" s="269">
        <v>0</v>
      </c>
      <c r="K2" s="269">
        <v>0</v>
      </c>
      <c r="L2" s="269">
        <v>0</v>
      </c>
      <c r="M2" s="18"/>
      <c r="N2" s="18"/>
      <c r="O2" s="18"/>
      <c r="P2" s="19"/>
      <c r="Q2" s="20">
        <f>SUM(J2:O2)</f>
        <v>0</v>
      </c>
      <c r="R2" s="20"/>
      <c r="S2" s="20"/>
      <c r="T2" s="20"/>
      <c r="U2" s="18"/>
      <c r="V2" s="18"/>
      <c r="W2" s="20"/>
    </row>
    <row r="3" spans="1:23" s="21" customFormat="1" ht="30" customHeight="1" x14ac:dyDescent="0.25">
      <c r="A3" s="15">
        <v>2</v>
      </c>
      <c r="B3" s="16" t="s">
        <v>3</v>
      </c>
      <c r="C3" s="17">
        <v>40</v>
      </c>
      <c r="D3" s="22">
        <v>6</v>
      </c>
      <c r="E3" s="17">
        <v>11</v>
      </c>
      <c r="F3" s="17">
        <v>66</v>
      </c>
      <c r="G3" s="15" t="s">
        <v>61</v>
      </c>
      <c r="H3" s="15"/>
      <c r="I3" s="15" t="s">
        <v>80</v>
      </c>
      <c r="J3" s="269">
        <v>0</v>
      </c>
      <c r="K3" s="269">
        <v>0</v>
      </c>
      <c r="L3" s="18"/>
      <c r="M3" s="18"/>
      <c r="N3" s="18"/>
      <c r="O3" s="18"/>
      <c r="P3" s="19"/>
      <c r="Q3" s="20">
        <f>SUM(J3:M3)</f>
        <v>0</v>
      </c>
      <c r="R3" s="20"/>
      <c r="S3" s="20"/>
      <c r="T3" s="20"/>
      <c r="U3" s="18"/>
      <c r="V3" s="18"/>
      <c r="W3" s="20"/>
    </row>
    <row r="4" spans="1:23" s="21" customFormat="1" ht="26.4" x14ac:dyDescent="0.25">
      <c r="A4" s="15">
        <v>3</v>
      </c>
      <c r="B4" s="16" t="s">
        <v>3</v>
      </c>
      <c r="C4" s="17">
        <v>84</v>
      </c>
      <c r="D4" s="17">
        <v>13</v>
      </c>
      <c r="E4" s="17">
        <v>17</v>
      </c>
      <c r="F4" s="17">
        <v>221</v>
      </c>
      <c r="G4" s="15" t="s">
        <v>62</v>
      </c>
      <c r="H4" s="15" t="s">
        <v>63</v>
      </c>
      <c r="I4" s="15" t="s">
        <v>95</v>
      </c>
      <c r="J4" s="269">
        <v>0</v>
      </c>
      <c r="K4" s="269">
        <v>0</v>
      </c>
      <c r="L4" s="269">
        <v>0</v>
      </c>
      <c r="M4" s="269">
        <v>0</v>
      </c>
      <c r="N4" s="269">
        <v>0</v>
      </c>
      <c r="O4" s="269">
        <v>0</v>
      </c>
      <c r="P4" s="19"/>
      <c r="Q4" s="20">
        <f>SUM(J4:O4)</f>
        <v>0</v>
      </c>
      <c r="R4" s="269">
        <v>0</v>
      </c>
      <c r="S4" s="18"/>
      <c r="T4" s="62">
        <v>1.1499999999999999</v>
      </c>
      <c r="U4" s="20">
        <f>R4*T4</f>
        <v>0</v>
      </c>
      <c r="V4" s="18"/>
      <c r="W4" s="20"/>
    </row>
    <row r="5" spans="1:23" s="21" customFormat="1" ht="19.8" customHeight="1" x14ac:dyDescent="0.25">
      <c r="A5" s="15">
        <v>4</v>
      </c>
      <c r="B5" s="16" t="s">
        <v>3</v>
      </c>
      <c r="C5" s="17">
        <v>8</v>
      </c>
      <c r="D5" s="17">
        <v>1</v>
      </c>
      <c r="E5" s="17">
        <v>3</v>
      </c>
      <c r="F5" s="17">
        <v>3</v>
      </c>
      <c r="G5" s="15" t="s">
        <v>40</v>
      </c>
      <c r="H5" s="15" t="s">
        <v>64</v>
      </c>
      <c r="I5" s="15"/>
      <c r="J5" s="269">
        <v>0</v>
      </c>
      <c r="K5" s="18"/>
      <c r="L5" s="18"/>
      <c r="M5" s="18"/>
      <c r="N5" s="18"/>
      <c r="O5" s="18"/>
      <c r="P5" s="19"/>
      <c r="Q5" s="20">
        <f>SUM(J5:M5)</f>
        <v>0</v>
      </c>
      <c r="R5" s="20"/>
      <c r="S5" s="20"/>
      <c r="T5" s="20"/>
      <c r="U5" s="18"/>
      <c r="V5" s="18"/>
      <c r="W5" s="20"/>
    </row>
    <row r="6" spans="1:23" s="21" customFormat="1" ht="26.4" x14ac:dyDescent="0.25">
      <c r="A6" s="15">
        <v>5</v>
      </c>
      <c r="B6" s="16" t="s">
        <v>3</v>
      </c>
      <c r="C6" s="17">
        <v>76</v>
      </c>
      <c r="D6" s="22">
        <v>9</v>
      </c>
      <c r="E6" s="17">
        <v>20</v>
      </c>
      <c r="F6" s="17">
        <v>180</v>
      </c>
      <c r="G6" s="15" t="s">
        <v>42</v>
      </c>
      <c r="H6" s="15" t="s">
        <v>63</v>
      </c>
      <c r="I6" s="15" t="s">
        <v>96</v>
      </c>
      <c r="J6" s="269">
        <v>0</v>
      </c>
      <c r="K6" s="269">
        <v>0</v>
      </c>
      <c r="L6" s="18"/>
      <c r="M6" s="18"/>
      <c r="N6" s="18"/>
      <c r="O6" s="18"/>
      <c r="P6" s="19">
        <v>0.6</v>
      </c>
      <c r="Q6" s="20">
        <f>J6*1.6+K6</f>
        <v>0</v>
      </c>
      <c r="R6" s="269">
        <v>0</v>
      </c>
      <c r="S6" s="18"/>
      <c r="T6" s="62">
        <v>1.1499999999999999</v>
      </c>
      <c r="U6" s="20">
        <f>R6*T6</f>
        <v>0</v>
      </c>
      <c r="V6" s="18"/>
      <c r="W6" s="20"/>
    </row>
    <row r="7" spans="1:23" s="21" customFormat="1" ht="39.6" x14ac:dyDescent="0.25">
      <c r="A7" s="15">
        <v>6</v>
      </c>
      <c r="B7" s="16" t="s">
        <v>3</v>
      </c>
      <c r="C7" s="17">
        <v>103</v>
      </c>
      <c r="D7" s="17">
        <v>13</v>
      </c>
      <c r="E7" s="17">
        <v>20</v>
      </c>
      <c r="F7" s="17">
        <v>260</v>
      </c>
      <c r="G7" s="15" t="s">
        <v>65</v>
      </c>
      <c r="H7" s="15" t="s">
        <v>66</v>
      </c>
      <c r="I7" s="15" t="s">
        <v>104</v>
      </c>
      <c r="J7" s="269">
        <v>0</v>
      </c>
      <c r="K7" s="269">
        <v>0</v>
      </c>
      <c r="L7" s="269">
        <v>0</v>
      </c>
      <c r="M7" s="269">
        <v>0</v>
      </c>
      <c r="N7" s="18" t="s">
        <v>216</v>
      </c>
      <c r="O7" s="18"/>
      <c r="P7" s="19">
        <v>0.6</v>
      </c>
      <c r="Q7" s="20">
        <f>J7*1.6+K7</f>
        <v>0</v>
      </c>
      <c r="R7" s="269">
        <v>0</v>
      </c>
      <c r="S7" s="269">
        <v>0</v>
      </c>
      <c r="T7" s="62">
        <v>1.1499999999999999</v>
      </c>
      <c r="U7" s="20">
        <f>(R7*T7)+S7</f>
        <v>0</v>
      </c>
      <c r="V7" s="18"/>
      <c r="W7" s="20"/>
    </row>
    <row r="8" spans="1:23" s="21" customFormat="1" ht="26.4" x14ac:dyDescent="0.25">
      <c r="A8" s="15">
        <v>7</v>
      </c>
      <c r="B8" s="16" t="s">
        <v>3</v>
      </c>
      <c r="C8" s="17">
        <v>67</v>
      </c>
      <c r="D8" s="17">
        <v>12</v>
      </c>
      <c r="E8" s="17">
        <v>20</v>
      </c>
      <c r="F8" s="17">
        <v>240</v>
      </c>
      <c r="G8" s="15" t="s">
        <v>67</v>
      </c>
      <c r="H8" s="15" t="s">
        <v>68</v>
      </c>
      <c r="I8" s="15" t="s">
        <v>100</v>
      </c>
      <c r="J8" s="269">
        <v>0</v>
      </c>
      <c r="K8" s="269">
        <v>0</v>
      </c>
      <c r="L8" s="269">
        <v>0</v>
      </c>
      <c r="M8" s="269">
        <v>0</v>
      </c>
      <c r="N8" s="18"/>
      <c r="O8" s="18"/>
      <c r="P8" s="19">
        <v>0.6</v>
      </c>
      <c r="Q8" s="20">
        <f>J8*1.6+K8+L8+M8+N8+O8</f>
        <v>0</v>
      </c>
      <c r="R8" s="269">
        <v>0</v>
      </c>
      <c r="S8" s="18"/>
      <c r="T8" s="62"/>
      <c r="U8" s="20">
        <f>SUBTOTAL(9,R8:T8)</f>
        <v>0</v>
      </c>
      <c r="V8" s="18"/>
      <c r="W8" s="20"/>
    </row>
    <row r="9" spans="1:23" s="21" customFormat="1" ht="26.4" x14ac:dyDescent="0.25">
      <c r="A9" s="15">
        <v>8</v>
      </c>
      <c r="B9" s="16" t="s">
        <v>54</v>
      </c>
      <c r="C9" s="17">
        <v>55</v>
      </c>
      <c r="D9" s="22">
        <v>6</v>
      </c>
      <c r="E9" s="17">
        <v>17</v>
      </c>
      <c r="F9" s="17">
        <v>102</v>
      </c>
      <c r="G9" s="15" t="s">
        <v>69</v>
      </c>
      <c r="H9" s="15"/>
      <c r="I9" s="15" t="s">
        <v>81</v>
      </c>
      <c r="J9" s="269">
        <v>0</v>
      </c>
      <c r="K9" s="18"/>
      <c r="L9" s="18"/>
      <c r="M9" s="18"/>
      <c r="N9" s="18"/>
      <c r="O9" s="18"/>
      <c r="P9" s="19"/>
      <c r="Q9" s="20">
        <f>SUM(J9:M9)</f>
        <v>0</v>
      </c>
      <c r="R9" s="20"/>
      <c r="S9" s="20"/>
      <c r="T9" s="20"/>
      <c r="U9" s="18"/>
      <c r="V9" s="18"/>
      <c r="W9" s="20"/>
    </row>
    <row r="10" spans="1:23" s="21" customFormat="1" ht="26.4" x14ac:dyDescent="0.25">
      <c r="A10" s="15">
        <v>10</v>
      </c>
      <c r="B10" s="16" t="s">
        <v>3</v>
      </c>
      <c r="C10" s="17">
        <v>70</v>
      </c>
      <c r="D10" s="22">
        <v>12</v>
      </c>
      <c r="E10" s="17">
        <v>18</v>
      </c>
      <c r="F10" s="17">
        <v>216</v>
      </c>
      <c r="G10" s="15" t="s">
        <v>41</v>
      </c>
      <c r="H10" s="15" t="s">
        <v>63</v>
      </c>
      <c r="I10" s="15" t="s">
        <v>101</v>
      </c>
      <c r="J10" s="269">
        <v>0</v>
      </c>
      <c r="K10" s="269">
        <v>0</v>
      </c>
      <c r="L10" s="18"/>
      <c r="M10" s="18"/>
      <c r="N10" s="18"/>
      <c r="O10" s="18"/>
      <c r="P10" s="19"/>
      <c r="Q10" s="20">
        <f>SUM(J10:O10)</f>
        <v>0</v>
      </c>
      <c r="R10" s="269">
        <v>0</v>
      </c>
      <c r="S10" s="18"/>
      <c r="T10" s="62">
        <v>1.1499999999999999</v>
      </c>
      <c r="U10" s="20">
        <f>R10*T10</f>
        <v>0</v>
      </c>
      <c r="V10" s="18"/>
      <c r="W10" s="20"/>
    </row>
    <row r="11" spans="1:23" s="21" customFormat="1" ht="26.4" x14ac:dyDescent="0.25">
      <c r="A11" s="15">
        <v>11</v>
      </c>
      <c r="B11" s="16" t="s">
        <v>3</v>
      </c>
      <c r="C11" s="17">
        <v>64</v>
      </c>
      <c r="D11" s="17">
        <v>10</v>
      </c>
      <c r="E11" s="17">
        <v>18</v>
      </c>
      <c r="F11" s="17">
        <v>180</v>
      </c>
      <c r="G11" s="15" t="s">
        <v>42</v>
      </c>
      <c r="H11" s="15" t="s">
        <v>70</v>
      </c>
      <c r="I11" s="15" t="s">
        <v>102</v>
      </c>
      <c r="J11" s="269">
        <v>0</v>
      </c>
      <c r="K11" s="269">
        <v>0</v>
      </c>
      <c r="L11" s="18"/>
      <c r="M11" s="18"/>
      <c r="N11" s="18"/>
      <c r="O11" s="18"/>
      <c r="P11" s="19">
        <v>0.6</v>
      </c>
      <c r="Q11" s="20">
        <f>J11*1.6+K11</f>
        <v>0</v>
      </c>
      <c r="R11" s="269">
        <v>0</v>
      </c>
      <c r="S11" s="18"/>
      <c r="T11" s="62"/>
      <c r="U11" s="20">
        <f>SUBTOTAL(9,R11:T11)</f>
        <v>0</v>
      </c>
      <c r="V11" s="18"/>
      <c r="W11" s="20"/>
    </row>
    <row r="12" spans="1:23" s="21" customFormat="1" ht="26.4" x14ac:dyDescent="0.25">
      <c r="A12" s="15">
        <v>12</v>
      </c>
      <c r="B12" s="16" t="s">
        <v>3</v>
      </c>
      <c r="C12" s="17">
        <v>66</v>
      </c>
      <c r="D12" s="17">
        <v>15</v>
      </c>
      <c r="E12" s="17">
        <v>22</v>
      </c>
      <c r="F12" s="17">
        <v>330</v>
      </c>
      <c r="G12" s="15" t="s">
        <v>71</v>
      </c>
      <c r="H12" s="15" t="s">
        <v>68</v>
      </c>
      <c r="I12" s="15" t="s">
        <v>103</v>
      </c>
      <c r="J12" s="269">
        <v>0</v>
      </c>
      <c r="K12" s="269">
        <v>0</v>
      </c>
      <c r="L12" s="18"/>
      <c r="M12" s="18"/>
      <c r="N12" s="18"/>
      <c r="O12" s="18"/>
      <c r="P12" s="19"/>
      <c r="Q12" s="20">
        <f>SUM(J12:O12)</f>
        <v>0</v>
      </c>
      <c r="R12" s="269">
        <v>0</v>
      </c>
      <c r="S12" s="18"/>
      <c r="T12" s="62"/>
      <c r="U12" s="20">
        <f>SUBTOTAL(9,R12:T12)</f>
        <v>0</v>
      </c>
      <c r="V12" s="18"/>
      <c r="W12" s="20"/>
    </row>
    <row r="13" spans="1:23" s="21" customFormat="1" ht="13.2" x14ac:dyDescent="0.25">
      <c r="A13" s="15">
        <v>13</v>
      </c>
      <c r="B13" s="16" t="s">
        <v>53</v>
      </c>
      <c r="C13" s="17">
        <v>37</v>
      </c>
      <c r="D13" s="17">
        <v>6</v>
      </c>
      <c r="E13" s="17">
        <v>11</v>
      </c>
      <c r="F13" s="17">
        <v>66</v>
      </c>
      <c r="G13" s="15" t="s">
        <v>9</v>
      </c>
      <c r="H13" s="15"/>
      <c r="I13" s="15" t="s">
        <v>80</v>
      </c>
      <c r="J13" s="269">
        <v>0</v>
      </c>
      <c r="K13" s="269">
        <v>0</v>
      </c>
      <c r="L13" s="18"/>
      <c r="M13" s="18"/>
      <c r="N13" s="18"/>
      <c r="O13" s="18"/>
      <c r="P13" s="19"/>
      <c r="Q13" s="20">
        <f>SUM(J13:M13)</f>
        <v>0</v>
      </c>
      <c r="R13" s="20"/>
      <c r="S13" s="20"/>
      <c r="T13" s="20"/>
      <c r="U13" s="18"/>
      <c r="V13" s="18"/>
      <c r="W13" s="20"/>
    </row>
    <row r="14" spans="1:23" s="21" customFormat="1" ht="39.6" x14ac:dyDescent="0.25">
      <c r="A14" s="15">
        <v>14</v>
      </c>
      <c r="B14" s="16" t="s">
        <v>39</v>
      </c>
      <c r="C14" s="17">
        <v>98</v>
      </c>
      <c r="D14" s="17">
        <v>19</v>
      </c>
      <c r="E14" s="17">
        <v>23</v>
      </c>
      <c r="F14" s="17">
        <v>437</v>
      </c>
      <c r="G14" s="15" t="s">
        <v>72</v>
      </c>
      <c r="H14" s="15" t="s">
        <v>73</v>
      </c>
      <c r="I14" s="15" t="s">
        <v>105</v>
      </c>
      <c r="J14" s="269">
        <v>0</v>
      </c>
      <c r="K14" s="269">
        <v>0</v>
      </c>
      <c r="L14" s="269">
        <v>0</v>
      </c>
      <c r="M14" s="269">
        <v>0</v>
      </c>
      <c r="N14" s="18"/>
      <c r="O14" s="18"/>
      <c r="P14" s="19"/>
      <c r="Q14" s="20">
        <f>SUM(J14:O14)</f>
        <v>0</v>
      </c>
      <c r="R14" s="269">
        <v>0</v>
      </c>
      <c r="S14" s="269">
        <v>0</v>
      </c>
      <c r="T14" s="62">
        <v>1.1499999999999999</v>
      </c>
      <c r="U14" s="20">
        <f>(R14*T14)+S14</f>
        <v>0</v>
      </c>
      <c r="V14" s="18"/>
      <c r="W14" s="20"/>
    </row>
    <row r="15" spans="1:23" s="21" customFormat="1" ht="26.4" x14ac:dyDescent="0.25">
      <c r="A15" s="15">
        <v>15</v>
      </c>
      <c r="B15" s="16" t="s">
        <v>39</v>
      </c>
      <c r="C15" s="17">
        <v>51</v>
      </c>
      <c r="D15" s="17">
        <v>8</v>
      </c>
      <c r="E15" s="17">
        <v>18</v>
      </c>
      <c r="F15" s="17">
        <v>144</v>
      </c>
      <c r="G15" s="15" t="s">
        <v>60</v>
      </c>
      <c r="H15" s="15" t="s">
        <v>70</v>
      </c>
      <c r="I15" s="15" t="s">
        <v>102</v>
      </c>
      <c r="J15" s="269">
        <v>0</v>
      </c>
      <c r="K15" s="269">
        <v>0</v>
      </c>
      <c r="L15" s="269">
        <v>0</v>
      </c>
      <c r="M15" s="18"/>
      <c r="N15" s="18"/>
      <c r="O15" s="18"/>
      <c r="P15" s="19"/>
      <c r="Q15" s="20">
        <f>SUM(J15:M15)</f>
        <v>0</v>
      </c>
      <c r="R15" s="269">
        <v>0</v>
      </c>
      <c r="S15" s="18"/>
      <c r="T15" s="62"/>
      <c r="U15" s="20">
        <f>SUBTOTAL(9,R15:T15)</f>
        <v>0</v>
      </c>
      <c r="V15" s="18"/>
      <c r="W15" s="20"/>
    </row>
    <row r="16" spans="1:23" s="21" customFormat="1" ht="26.4" x14ac:dyDescent="0.25">
      <c r="A16" s="15">
        <v>16</v>
      </c>
      <c r="B16" s="16" t="s">
        <v>3</v>
      </c>
      <c r="C16" s="17">
        <v>61</v>
      </c>
      <c r="D16" s="17">
        <v>12</v>
      </c>
      <c r="E16" s="17">
        <v>17</v>
      </c>
      <c r="F16" s="17">
        <v>204</v>
      </c>
      <c r="G16" s="15" t="s">
        <v>74</v>
      </c>
      <c r="H16" s="15" t="s">
        <v>70</v>
      </c>
      <c r="I16" s="15" t="s">
        <v>99</v>
      </c>
      <c r="J16" s="269">
        <v>0</v>
      </c>
      <c r="K16" s="269">
        <v>0</v>
      </c>
      <c r="L16" s="269">
        <v>0</v>
      </c>
      <c r="M16" s="269">
        <v>0</v>
      </c>
      <c r="N16" s="18"/>
      <c r="O16" s="18"/>
      <c r="P16" s="19"/>
      <c r="Q16" s="20">
        <f>SUM(J16:O16)</f>
        <v>0</v>
      </c>
      <c r="R16" s="269">
        <v>0</v>
      </c>
      <c r="S16" s="18"/>
      <c r="T16" s="62"/>
      <c r="U16" s="20">
        <f>SUBTOTAL(9,R16:T16)</f>
        <v>0</v>
      </c>
      <c r="V16" s="18"/>
      <c r="W16" s="20"/>
    </row>
    <row r="17" spans="1:23" s="21" customFormat="1" ht="26.4" x14ac:dyDescent="0.25">
      <c r="A17" s="15">
        <v>17</v>
      </c>
      <c r="B17" s="16" t="s">
        <v>3</v>
      </c>
      <c r="C17" s="17">
        <v>73</v>
      </c>
      <c r="D17" s="17">
        <v>10</v>
      </c>
      <c r="E17" s="17">
        <v>18</v>
      </c>
      <c r="F17" s="17">
        <v>180</v>
      </c>
      <c r="G17" s="15" t="s">
        <v>75</v>
      </c>
      <c r="H17" s="15" t="s">
        <v>76</v>
      </c>
      <c r="I17" s="15" t="s">
        <v>102</v>
      </c>
      <c r="J17" s="269">
        <v>0</v>
      </c>
      <c r="K17" s="269">
        <v>0</v>
      </c>
      <c r="L17" s="18"/>
      <c r="M17" s="18"/>
      <c r="N17" s="18"/>
      <c r="O17" s="18"/>
      <c r="P17" s="19">
        <v>0.6</v>
      </c>
      <c r="Q17" s="20">
        <f>J17*1.6+K17</f>
        <v>0</v>
      </c>
      <c r="R17" s="269">
        <v>0</v>
      </c>
      <c r="S17" s="18"/>
      <c r="T17" s="62">
        <v>1.1499999999999999</v>
      </c>
      <c r="U17" s="20">
        <f>R17*T17</f>
        <v>0</v>
      </c>
      <c r="V17" s="18"/>
      <c r="W17" s="20"/>
    </row>
    <row r="18" spans="1:23" s="21" customFormat="1" ht="26.4" x14ac:dyDescent="0.25">
      <c r="A18" s="15">
        <v>18</v>
      </c>
      <c r="B18" s="16" t="s">
        <v>3</v>
      </c>
      <c r="C18" s="15">
        <v>75</v>
      </c>
      <c r="D18" s="17">
        <v>8</v>
      </c>
      <c r="E18" s="17">
        <v>19</v>
      </c>
      <c r="F18" s="17">
        <v>152</v>
      </c>
      <c r="G18" s="15" t="s">
        <v>77</v>
      </c>
      <c r="H18" s="15" t="s">
        <v>70</v>
      </c>
      <c r="I18" s="15" t="s">
        <v>102</v>
      </c>
      <c r="J18" s="269">
        <v>0</v>
      </c>
      <c r="K18" s="269">
        <v>0</v>
      </c>
      <c r="L18" s="18"/>
      <c r="M18" s="18"/>
      <c r="N18" s="18"/>
      <c r="O18" s="18"/>
      <c r="P18" s="19">
        <v>0.6</v>
      </c>
      <c r="Q18" s="20">
        <f>J18*1.6+K18</f>
        <v>0</v>
      </c>
      <c r="R18" s="269">
        <v>0</v>
      </c>
      <c r="S18" s="18"/>
      <c r="T18" s="62"/>
      <c r="U18" s="20">
        <f>SUBTOTAL(9,R18:T18)</f>
        <v>0</v>
      </c>
      <c r="V18" s="18"/>
      <c r="W18" s="20"/>
    </row>
    <row r="19" spans="1:23" s="21" customFormat="1" ht="26.4" x14ac:dyDescent="0.25">
      <c r="A19" s="15">
        <v>19</v>
      </c>
      <c r="B19" s="16" t="s">
        <v>3</v>
      </c>
      <c r="C19" s="17">
        <v>45</v>
      </c>
      <c r="D19" s="17">
        <v>8</v>
      </c>
      <c r="E19" s="17">
        <v>18</v>
      </c>
      <c r="F19" s="17">
        <v>144</v>
      </c>
      <c r="G19" s="15" t="s">
        <v>42</v>
      </c>
      <c r="H19" s="15"/>
      <c r="I19" s="15" t="s">
        <v>82</v>
      </c>
      <c r="J19" s="269">
        <v>0</v>
      </c>
      <c r="K19" s="269">
        <v>0</v>
      </c>
      <c r="L19" s="18"/>
      <c r="M19" s="18"/>
      <c r="N19" s="18"/>
      <c r="O19" s="18"/>
      <c r="P19" s="19">
        <v>0.6</v>
      </c>
      <c r="Q19" s="20">
        <f>J19*1.6+K19</f>
        <v>0</v>
      </c>
      <c r="R19" s="20"/>
      <c r="S19" s="20"/>
      <c r="T19" s="20"/>
      <c r="U19" s="18"/>
      <c r="V19" s="18"/>
      <c r="W19" s="20"/>
    </row>
    <row r="20" spans="1:23" s="21" customFormat="1" ht="13.2" x14ac:dyDescent="0.25">
      <c r="A20" s="15">
        <v>20</v>
      </c>
      <c r="B20" s="16" t="s">
        <v>3</v>
      </c>
      <c r="C20" s="17">
        <v>61</v>
      </c>
      <c r="D20" s="17">
        <v>10</v>
      </c>
      <c r="E20" s="17">
        <v>21</v>
      </c>
      <c r="F20" s="17">
        <v>210</v>
      </c>
      <c r="G20" s="15" t="s">
        <v>78</v>
      </c>
      <c r="H20" s="15"/>
      <c r="I20" s="15" t="s">
        <v>86</v>
      </c>
      <c r="J20" s="269">
        <v>0</v>
      </c>
      <c r="K20" s="269">
        <v>0</v>
      </c>
      <c r="L20" s="18"/>
      <c r="M20" s="18"/>
      <c r="N20" s="18"/>
      <c r="O20" s="18"/>
      <c r="P20" s="19"/>
      <c r="Q20" s="20">
        <f>SUM(J20:O20)</f>
        <v>0</v>
      </c>
      <c r="R20" s="20"/>
      <c r="S20" s="20"/>
      <c r="T20" s="20"/>
      <c r="U20" s="18"/>
      <c r="V20" s="18"/>
      <c r="W20" s="20"/>
    </row>
    <row r="21" spans="1:23" s="21" customFormat="1" ht="13.2" x14ac:dyDescent="0.25">
      <c r="A21" s="2">
        <v>21</v>
      </c>
      <c r="B21" s="3" t="s">
        <v>3</v>
      </c>
      <c r="C21" s="1">
        <v>48</v>
      </c>
      <c r="D21" s="1" t="s">
        <v>59</v>
      </c>
      <c r="E21" s="1">
        <v>3</v>
      </c>
      <c r="F21" s="1">
        <v>3</v>
      </c>
      <c r="G21" s="2" t="s">
        <v>8</v>
      </c>
      <c r="H21" s="2"/>
      <c r="I21" s="2" t="s">
        <v>91</v>
      </c>
      <c r="J21" s="4"/>
      <c r="K21" s="4"/>
      <c r="L21" s="4"/>
      <c r="M21" s="4"/>
      <c r="N21" s="4"/>
      <c r="O21" s="4"/>
      <c r="P21" s="6"/>
      <c r="Q21" s="5"/>
      <c r="R21" s="5"/>
      <c r="S21" s="5"/>
      <c r="T21" s="5"/>
      <c r="U21" s="4"/>
      <c r="V21" s="269">
        <v>0</v>
      </c>
      <c r="W21" s="5">
        <f>SUM(V21:V21)</f>
        <v>0</v>
      </c>
    </row>
    <row r="22" spans="1:23" s="21" customFormat="1" ht="26.4" x14ac:dyDescent="0.25">
      <c r="A22" s="15">
        <v>22</v>
      </c>
      <c r="B22" s="16" t="s">
        <v>3</v>
      </c>
      <c r="C22" s="17">
        <v>66</v>
      </c>
      <c r="D22" s="17">
        <v>10</v>
      </c>
      <c r="E22" s="17">
        <v>21</v>
      </c>
      <c r="F22" s="17">
        <v>210</v>
      </c>
      <c r="G22" s="15" t="s">
        <v>78</v>
      </c>
      <c r="H22" s="15" t="s">
        <v>70</v>
      </c>
      <c r="I22" s="15" t="s">
        <v>106</v>
      </c>
      <c r="J22" s="269">
        <v>0</v>
      </c>
      <c r="K22" s="269">
        <v>0</v>
      </c>
      <c r="L22" s="18"/>
      <c r="M22" s="18"/>
      <c r="N22" s="18"/>
      <c r="O22" s="18"/>
      <c r="P22" s="19"/>
      <c r="Q22" s="20">
        <f t="shared" ref="Q22:Q23" si="0">SUM(J22:O22)</f>
        <v>0</v>
      </c>
      <c r="R22" s="269">
        <v>0</v>
      </c>
      <c r="S22" s="18"/>
      <c r="T22" s="62"/>
      <c r="U22" s="20">
        <f>SUBTOTAL(9,R22:T22)</f>
        <v>0</v>
      </c>
      <c r="V22" s="18"/>
      <c r="W22" s="20"/>
    </row>
    <row r="23" spans="1:23" s="21" customFormat="1" ht="26.4" x14ac:dyDescent="0.25">
      <c r="A23" s="15">
        <v>23</v>
      </c>
      <c r="B23" s="16" t="s">
        <v>3</v>
      </c>
      <c r="C23" s="17">
        <v>52</v>
      </c>
      <c r="D23" s="17">
        <v>11</v>
      </c>
      <c r="E23" s="17">
        <v>19</v>
      </c>
      <c r="F23" s="17">
        <v>209</v>
      </c>
      <c r="G23" s="15" t="s">
        <v>71</v>
      </c>
      <c r="H23" s="15"/>
      <c r="I23" s="15" t="s">
        <v>85</v>
      </c>
      <c r="J23" s="269">
        <v>0</v>
      </c>
      <c r="K23" s="269">
        <v>0</v>
      </c>
      <c r="L23" s="18"/>
      <c r="M23" s="18"/>
      <c r="N23" s="18"/>
      <c r="O23" s="18"/>
      <c r="P23" s="19"/>
      <c r="Q23" s="20">
        <f t="shared" si="0"/>
        <v>0</v>
      </c>
      <c r="R23" s="20"/>
      <c r="S23" s="20"/>
      <c r="T23" s="20"/>
      <c r="U23" s="18"/>
      <c r="V23" s="18"/>
      <c r="W23" s="20"/>
    </row>
    <row r="24" spans="1:23" s="21" customFormat="1" ht="61.8" customHeight="1" x14ac:dyDescent="0.25">
      <c r="A24" s="15">
        <v>24</v>
      </c>
      <c r="B24" s="16" t="s">
        <v>53</v>
      </c>
      <c r="C24" s="17">
        <v>92</v>
      </c>
      <c r="D24" s="17">
        <v>19</v>
      </c>
      <c r="E24" s="17">
        <v>23</v>
      </c>
      <c r="F24" s="17">
        <v>437</v>
      </c>
      <c r="G24" s="15" t="s">
        <v>9</v>
      </c>
      <c r="H24" s="15" t="s">
        <v>79</v>
      </c>
      <c r="I24" s="15" t="s">
        <v>88</v>
      </c>
      <c r="J24" s="269">
        <v>0</v>
      </c>
      <c r="K24" s="269">
        <v>0</v>
      </c>
      <c r="L24" s="18"/>
      <c r="M24" s="18"/>
      <c r="N24" s="18"/>
      <c r="O24" s="18"/>
      <c r="P24" s="19"/>
      <c r="Q24" s="20">
        <f>SUM(J24:O24)</f>
        <v>0</v>
      </c>
      <c r="R24" s="20"/>
      <c r="S24" s="20"/>
      <c r="T24" s="20"/>
      <c r="U24" s="18"/>
      <c r="V24" s="18"/>
      <c r="W24" s="20"/>
    </row>
    <row r="25" spans="1:23" s="21" customFormat="1" ht="26.4" x14ac:dyDescent="0.25">
      <c r="A25" s="15">
        <v>25</v>
      </c>
      <c r="B25" s="16" t="s">
        <v>3</v>
      </c>
      <c r="C25" s="17">
        <v>61</v>
      </c>
      <c r="D25" s="22">
        <v>13</v>
      </c>
      <c r="E25" s="17">
        <v>22</v>
      </c>
      <c r="F25" s="17">
        <v>286</v>
      </c>
      <c r="G25" s="15" t="s">
        <v>9</v>
      </c>
      <c r="H25" s="15" t="s">
        <v>70</v>
      </c>
      <c r="I25" s="15" t="s">
        <v>99</v>
      </c>
      <c r="J25" s="269">
        <v>0</v>
      </c>
      <c r="K25" s="269">
        <v>0</v>
      </c>
      <c r="L25" s="18"/>
      <c r="M25" s="18"/>
      <c r="N25" s="18"/>
      <c r="O25" s="18"/>
      <c r="P25" s="19"/>
      <c r="Q25" s="20">
        <f>SUM(J25:O25)</f>
        <v>0</v>
      </c>
      <c r="R25" s="269">
        <v>0</v>
      </c>
      <c r="S25" s="18"/>
      <c r="T25" s="62"/>
      <c r="U25" s="20">
        <f>SUBTOTAL(9,R25:T25)</f>
        <v>0</v>
      </c>
      <c r="V25" s="18"/>
      <c r="W25" s="20"/>
    </row>
    <row r="26" spans="1:23" s="21" customFormat="1" ht="13.2" x14ac:dyDescent="0.25">
      <c r="A26" s="2">
        <v>26</v>
      </c>
      <c r="B26" s="3" t="s">
        <v>3</v>
      </c>
      <c r="C26" s="1">
        <v>30</v>
      </c>
      <c r="D26" s="1">
        <v>8</v>
      </c>
      <c r="E26" s="1">
        <v>19</v>
      </c>
      <c r="F26" s="1">
        <v>152</v>
      </c>
      <c r="G26" s="2" t="s">
        <v>8</v>
      </c>
      <c r="H26" s="2"/>
      <c r="I26" s="2" t="s">
        <v>89</v>
      </c>
      <c r="J26" s="4"/>
      <c r="K26" s="4"/>
      <c r="L26" s="4"/>
      <c r="M26" s="4"/>
      <c r="N26" s="4"/>
      <c r="O26" s="4"/>
      <c r="P26" s="6"/>
      <c r="Q26" s="5"/>
      <c r="R26" s="5"/>
      <c r="S26" s="5"/>
      <c r="T26" s="5"/>
      <c r="U26" s="4"/>
      <c r="V26" s="269">
        <v>0</v>
      </c>
      <c r="W26" s="5">
        <f>SUM(V26:V26)</f>
        <v>0</v>
      </c>
    </row>
    <row r="27" spans="1:23" s="21" customFormat="1" ht="13.2" x14ac:dyDescent="0.25">
      <c r="A27" s="15">
        <v>27</v>
      </c>
      <c r="B27" s="16" t="s">
        <v>3</v>
      </c>
      <c r="C27" s="17">
        <v>73</v>
      </c>
      <c r="D27" s="17">
        <v>14</v>
      </c>
      <c r="E27" s="17">
        <v>22</v>
      </c>
      <c r="F27" s="17">
        <v>308</v>
      </c>
      <c r="G27" s="15" t="s">
        <v>60</v>
      </c>
      <c r="H27" s="15"/>
      <c r="I27" s="15" t="s">
        <v>87</v>
      </c>
      <c r="J27" s="269">
        <v>0</v>
      </c>
      <c r="K27" s="269">
        <v>0</v>
      </c>
      <c r="L27" s="269">
        <v>0</v>
      </c>
      <c r="M27" s="18"/>
      <c r="N27" s="18"/>
      <c r="O27" s="18"/>
      <c r="P27" s="19"/>
      <c r="Q27" s="20">
        <f>SUM(J27:O27)</f>
        <v>0</v>
      </c>
      <c r="R27" s="20"/>
      <c r="S27" s="20"/>
      <c r="T27" s="20"/>
      <c r="U27" s="18"/>
      <c r="V27" s="18"/>
      <c r="W27" s="20"/>
    </row>
    <row r="28" spans="1:23" s="21" customFormat="1" ht="13.2" x14ac:dyDescent="0.25">
      <c r="A28" s="2">
        <v>28</v>
      </c>
      <c r="B28" s="3" t="s">
        <v>3</v>
      </c>
      <c r="C28" s="1">
        <v>43</v>
      </c>
      <c r="D28" s="1">
        <v>8</v>
      </c>
      <c r="E28" s="1">
        <v>22</v>
      </c>
      <c r="F28" s="1">
        <v>176</v>
      </c>
      <c r="G28" s="2" t="s">
        <v>8</v>
      </c>
      <c r="H28" s="2"/>
      <c r="I28" s="2" t="s">
        <v>91</v>
      </c>
      <c r="J28" s="4"/>
      <c r="K28" s="4"/>
      <c r="L28" s="4"/>
      <c r="M28" s="4"/>
      <c r="N28" s="4"/>
      <c r="O28" s="4"/>
      <c r="P28" s="6"/>
      <c r="Q28" s="5"/>
      <c r="R28" s="5"/>
      <c r="S28" s="5"/>
      <c r="T28" s="5"/>
      <c r="U28" s="4"/>
      <c r="V28" s="269">
        <v>0</v>
      </c>
      <c r="W28" s="5">
        <f>SUM(V28:V28)</f>
        <v>0</v>
      </c>
    </row>
    <row r="29" spans="1:23" s="21" customFormat="1" ht="26.4" x14ac:dyDescent="0.25">
      <c r="A29" s="15">
        <v>29</v>
      </c>
      <c r="B29" s="16" t="s">
        <v>3</v>
      </c>
      <c r="C29" s="17">
        <v>53</v>
      </c>
      <c r="D29" s="17">
        <v>8</v>
      </c>
      <c r="E29" s="17">
        <v>20</v>
      </c>
      <c r="F29" s="17">
        <v>160</v>
      </c>
      <c r="G29" s="15" t="s">
        <v>42</v>
      </c>
      <c r="H29" s="15" t="s">
        <v>76</v>
      </c>
      <c r="I29" s="15" t="s">
        <v>102</v>
      </c>
      <c r="J29" s="269">
        <v>0</v>
      </c>
      <c r="K29" s="269">
        <v>0</v>
      </c>
      <c r="L29" s="18"/>
      <c r="M29" s="18"/>
      <c r="N29" s="18"/>
      <c r="O29" s="18"/>
      <c r="P29" s="19">
        <v>0.6</v>
      </c>
      <c r="Q29" s="20">
        <f>J29*1.6+K29</f>
        <v>0</v>
      </c>
      <c r="R29" s="269">
        <v>0</v>
      </c>
      <c r="S29" s="18"/>
      <c r="T29" s="62">
        <v>1.1499999999999999</v>
      </c>
      <c r="U29" s="20">
        <f>R29*T29</f>
        <v>0</v>
      </c>
      <c r="V29" s="18"/>
      <c r="W29" s="20"/>
    </row>
    <row r="30" spans="1:23" s="21" customFormat="1" ht="26.4" x14ac:dyDescent="0.25">
      <c r="A30" s="15">
        <v>30</v>
      </c>
      <c r="B30" s="16" t="s">
        <v>3</v>
      </c>
      <c r="C30" s="17">
        <v>62</v>
      </c>
      <c r="D30" s="17">
        <v>9</v>
      </c>
      <c r="E30" s="17">
        <v>20</v>
      </c>
      <c r="F30" s="17">
        <v>180</v>
      </c>
      <c r="G30" s="15" t="s">
        <v>42</v>
      </c>
      <c r="H30" s="15"/>
      <c r="I30" s="15" t="s">
        <v>82</v>
      </c>
      <c r="J30" s="269">
        <v>0</v>
      </c>
      <c r="K30" s="269">
        <v>0</v>
      </c>
      <c r="L30" s="18"/>
      <c r="M30" s="18"/>
      <c r="N30" s="18"/>
      <c r="O30" s="18"/>
      <c r="P30" s="19">
        <v>0.6</v>
      </c>
      <c r="Q30" s="20">
        <f>J30*1.6+K30</f>
        <v>0</v>
      </c>
      <c r="R30" s="20"/>
      <c r="S30" s="20"/>
      <c r="T30" s="20"/>
      <c r="U30" s="18"/>
      <c r="V30" s="18"/>
      <c r="W30" s="20"/>
    </row>
    <row r="31" spans="1:23" s="21" customFormat="1" ht="26.4" x14ac:dyDescent="0.25">
      <c r="A31" s="15">
        <v>35</v>
      </c>
      <c r="B31" s="16" t="s">
        <v>55</v>
      </c>
      <c r="C31" s="17">
        <v>46</v>
      </c>
      <c r="D31" s="17">
        <v>10</v>
      </c>
      <c r="E31" s="17">
        <v>13</v>
      </c>
      <c r="F31" s="17">
        <v>4</v>
      </c>
      <c r="G31" s="15" t="s">
        <v>42</v>
      </c>
      <c r="H31" s="15"/>
      <c r="I31" s="15" t="s">
        <v>44</v>
      </c>
      <c r="J31" s="269">
        <v>0</v>
      </c>
      <c r="K31" s="269">
        <v>0</v>
      </c>
      <c r="L31" s="18"/>
      <c r="M31" s="18"/>
      <c r="N31" s="18"/>
      <c r="O31" s="18"/>
      <c r="P31" s="19">
        <v>0.6</v>
      </c>
      <c r="Q31" s="20">
        <f>J31*1.6+K31</f>
        <v>0</v>
      </c>
      <c r="R31" s="20"/>
      <c r="S31" s="20"/>
      <c r="T31" s="20"/>
      <c r="U31" s="18"/>
      <c r="V31" s="18"/>
      <c r="W31" s="20"/>
    </row>
    <row r="32" spans="1:23" s="21" customFormat="1" ht="26.4" x14ac:dyDescent="0.25">
      <c r="A32" s="15">
        <v>36</v>
      </c>
      <c r="B32" s="16" t="s">
        <v>55</v>
      </c>
      <c r="C32" s="15">
        <v>48</v>
      </c>
      <c r="D32" s="17">
        <v>4.5</v>
      </c>
      <c r="E32" s="17">
        <v>13</v>
      </c>
      <c r="F32" s="17">
        <v>58.5</v>
      </c>
      <c r="G32" s="15" t="s">
        <v>42</v>
      </c>
      <c r="H32" s="15"/>
      <c r="I32" s="15" t="s">
        <v>80</v>
      </c>
      <c r="J32" s="269">
        <v>0</v>
      </c>
      <c r="K32" s="269">
        <v>0</v>
      </c>
      <c r="L32" s="18"/>
      <c r="M32" s="18"/>
      <c r="N32" s="18"/>
      <c r="O32" s="18"/>
      <c r="P32" s="19">
        <v>0.6</v>
      </c>
      <c r="Q32" s="20">
        <f>J32*1.6+K32</f>
        <v>0</v>
      </c>
      <c r="R32" s="20"/>
      <c r="S32" s="20"/>
      <c r="T32" s="20"/>
      <c r="U32" s="18"/>
      <c r="V32" s="18"/>
      <c r="W32" s="20"/>
    </row>
    <row r="33" spans="1:23" s="21" customFormat="1" ht="13.2" x14ac:dyDescent="0.25">
      <c r="A33" s="2">
        <v>37</v>
      </c>
      <c r="B33" s="3" t="s">
        <v>56</v>
      </c>
      <c r="C33" s="1">
        <v>37</v>
      </c>
      <c r="D33" s="1">
        <v>6</v>
      </c>
      <c r="E33" s="1">
        <v>8</v>
      </c>
      <c r="F33" s="1">
        <v>48</v>
      </c>
      <c r="G33" s="2" t="s">
        <v>8</v>
      </c>
      <c r="H33" s="2"/>
      <c r="I33" s="2" t="s">
        <v>92</v>
      </c>
      <c r="J33" s="4"/>
      <c r="K33" s="4"/>
      <c r="L33" s="4"/>
      <c r="M33" s="4"/>
      <c r="N33" s="4"/>
      <c r="O33" s="4"/>
      <c r="P33" s="6"/>
      <c r="Q33" s="5"/>
      <c r="R33" s="5"/>
      <c r="S33" s="5"/>
      <c r="T33" s="5"/>
      <c r="U33" s="4"/>
      <c r="V33" s="269">
        <v>0</v>
      </c>
      <c r="W33" s="5">
        <f t="shared" ref="W33:W34" si="1">SUM(V33:V33)</f>
        <v>0</v>
      </c>
    </row>
    <row r="34" spans="1:23" s="21" customFormat="1" ht="13.2" x14ac:dyDescent="0.25">
      <c r="A34" s="2">
        <v>39</v>
      </c>
      <c r="B34" s="3" t="s">
        <v>57</v>
      </c>
      <c r="C34" s="1">
        <v>55</v>
      </c>
      <c r="D34" s="1">
        <v>5</v>
      </c>
      <c r="E34" s="1">
        <v>16</v>
      </c>
      <c r="F34" s="1">
        <v>80</v>
      </c>
      <c r="G34" s="2" t="s">
        <v>8</v>
      </c>
      <c r="H34" s="2"/>
      <c r="I34" s="2" t="s">
        <v>90</v>
      </c>
      <c r="J34" s="4"/>
      <c r="K34" s="4"/>
      <c r="L34" s="4"/>
      <c r="M34" s="4"/>
      <c r="N34" s="4"/>
      <c r="O34" s="4"/>
      <c r="P34" s="6"/>
      <c r="Q34" s="5"/>
      <c r="R34" s="5"/>
      <c r="S34" s="5"/>
      <c r="T34" s="5"/>
      <c r="U34" s="4"/>
      <c r="V34" s="269">
        <v>0</v>
      </c>
      <c r="W34" s="5">
        <f t="shared" si="1"/>
        <v>0</v>
      </c>
    </row>
    <row r="35" spans="1:23" s="21" customFormat="1" ht="26.4" x14ac:dyDescent="0.25">
      <c r="A35" s="15">
        <v>41</v>
      </c>
      <c r="B35" s="16" t="s">
        <v>58</v>
      </c>
      <c r="C35" s="17">
        <v>11</v>
      </c>
      <c r="D35" s="17">
        <v>2</v>
      </c>
      <c r="E35" s="17">
        <v>3</v>
      </c>
      <c r="F35" s="17">
        <v>6</v>
      </c>
      <c r="G35" s="15" t="s">
        <v>10</v>
      </c>
      <c r="H35" s="15"/>
      <c r="I35" s="15" t="s">
        <v>43</v>
      </c>
      <c r="J35" s="269">
        <v>0</v>
      </c>
      <c r="K35" s="18"/>
      <c r="L35" s="18"/>
      <c r="M35" s="18"/>
      <c r="N35" s="18"/>
      <c r="O35" s="18"/>
      <c r="P35" s="19"/>
      <c r="Q35" s="20">
        <f>SUM(J35:M35)</f>
        <v>0</v>
      </c>
      <c r="R35" s="20"/>
      <c r="S35" s="20"/>
      <c r="T35" s="20"/>
      <c r="U35" s="18"/>
      <c r="V35" s="18"/>
      <c r="W35" s="20"/>
    </row>
    <row r="36" spans="1:23" s="21" customFormat="1" ht="26.4" x14ac:dyDescent="0.25">
      <c r="A36" s="15">
        <v>42</v>
      </c>
      <c r="B36" s="16" t="s">
        <v>58</v>
      </c>
      <c r="C36" s="17">
        <v>16</v>
      </c>
      <c r="D36" s="17">
        <v>2.5</v>
      </c>
      <c r="E36" s="17">
        <v>4</v>
      </c>
      <c r="F36" s="17">
        <v>10</v>
      </c>
      <c r="G36" s="15" t="s">
        <v>10</v>
      </c>
      <c r="H36" s="15"/>
      <c r="I36" s="15" t="s">
        <v>43</v>
      </c>
      <c r="J36" s="269">
        <v>0</v>
      </c>
      <c r="K36" s="18"/>
      <c r="L36" s="18"/>
      <c r="M36" s="18"/>
      <c r="N36" s="18"/>
      <c r="O36" s="18"/>
      <c r="P36" s="19"/>
      <c r="Q36" s="20">
        <f>SUM(J36:M36)</f>
        <v>0</v>
      </c>
      <c r="R36" s="20"/>
      <c r="S36" s="20"/>
      <c r="T36" s="20"/>
      <c r="U36" s="18"/>
      <c r="V36" s="18"/>
      <c r="W36" s="20"/>
    </row>
    <row r="37" spans="1:23" s="21" customFormat="1" ht="26.4" x14ac:dyDescent="0.25">
      <c r="A37" s="15">
        <v>43</v>
      </c>
      <c r="B37" s="16" t="s">
        <v>58</v>
      </c>
      <c r="C37" s="17">
        <v>17</v>
      </c>
      <c r="D37" s="17">
        <v>3</v>
      </c>
      <c r="E37" s="17">
        <v>4</v>
      </c>
      <c r="F37" s="17">
        <v>12</v>
      </c>
      <c r="G37" s="15" t="s">
        <v>10</v>
      </c>
      <c r="H37" s="15"/>
      <c r="I37" s="15" t="s">
        <v>43</v>
      </c>
      <c r="J37" s="269">
        <v>0</v>
      </c>
      <c r="K37" s="18"/>
      <c r="L37" s="18"/>
      <c r="M37" s="18"/>
      <c r="N37" s="18"/>
      <c r="O37" s="18"/>
      <c r="P37" s="19"/>
      <c r="Q37" s="20">
        <f>SUM(J37:M37)</f>
        <v>0</v>
      </c>
      <c r="R37" s="20"/>
      <c r="S37" s="20"/>
      <c r="T37" s="20"/>
      <c r="U37" s="18"/>
      <c r="V37" s="18"/>
      <c r="W37" s="20"/>
    </row>
    <row r="38" spans="1:23" s="21" customFormat="1" ht="26.4" x14ac:dyDescent="0.25">
      <c r="A38" s="15">
        <v>44</v>
      </c>
      <c r="B38" s="16" t="s">
        <v>58</v>
      </c>
      <c r="C38" s="17">
        <v>23</v>
      </c>
      <c r="D38" s="17">
        <v>4</v>
      </c>
      <c r="E38" s="17">
        <v>5</v>
      </c>
      <c r="F38" s="17">
        <v>20</v>
      </c>
      <c r="G38" s="15" t="s">
        <v>10</v>
      </c>
      <c r="H38" s="15"/>
      <c r="I38" s="15" t="s">
        <v>43</v>
      </c>
      <c r="J38" s="269">
        <v>0</v>
      </c>
      <c r="K38" s="18"/>
      <c r="L38" s="18"/>
      <c r="M38" s="18"/>
      <c r="N38" s="18"/>
      <c r="O38" s="18"/>
      <c r="P38" s="19"/>
      <c r="Q38" s="20">
        <f>SUM(J38:M38)</f>
        <v>0</v>
      </c>
      <c r="R38" s="20"/>
      <c r="S38" s="20"/>
      <c r="T38" s="20"/>
      <c r="U38" s="18"/>
      <c r="V38" s="18"/>
      <c r="W38" s="20"/>
    </row>
    <row r="39" spans="1:23" s="21" customFormat="1" ht="26.4" x14ac:dyDescent="0.25">
      <c r="A39" s="15">
        <v>45</v>
      </c>
      <c r="B39" s="16" t="s">
        <v>58</v>
      </c>
      <c r="C39" s="17">
        <v>22</v>
      </c>
      <c r="D39" s="22">
        <v>5</v>
      </c>
      <c r="E39" s="17">
        <v>4</v>
      </c>
      <c r="F39" s="17">
        <v>20</v>
      </c>
      <c r="G39" s="15" t="s">
        <v>10</v>
      </c>
      <c r="H39" s="15"/>
      <c r="I39" s="15" t="s">
        <v>43</v>
      </c>
      <c r="J39" s="269">
        <v>0</v>
      </c>
      <c r="K39" s="18"/>
      <c r="L39" s="18"/>
      <c r="M39" s="18"/>
      <c r="N39" s="18"/>
      <c r="O39" s="18"/>
      <c r="P39" s="19"/>
      <c r="Q39" s="20">
        <f>J39*1.6</f>
        <v>0</v>
      </c>
      <c r="R39" s="20"/>
      <c r="S39" s="20"/>
      <c r="T39" s="20"/>
      <c r="U39" s="18"/>
      <c r="V39" s="18"/>
      <c r="W39" s="20"/>
    </row>
    <row r="40" spans="1:23" s="21" customFormat="1" ht="26.4" x14ac:dyDescent="0.25">
      <c r="A40" s="15">
        <v>46</v>
      </c>
      <c r="B40" s="16" t="s">
        <v>58</v>
      </c>
      <c r="C40" s="17">
        <v>20</v>
      </c>
      <c r="D40" s="22">
        <v>4</v>
      </c>
      <c r="E40" s="17">
        <v>5</v>
      </c>
      <c r="F40" s="17">
        <v>20</v>
      </c>
      <c r="G40" s="15" t="s">
        <v>10</v>
      </c>
      <c r="H40" s="15"/>
      <c r="I40" s="15" t="s">
        <v>43</v>
      </c>
      <c r="J40" s="269">
        <v>0</v>
      </c>
      <c r="K40" s="18"/>
      <c r="L40" s="18"/>
      <c r="M40" s="18"/>
      <c r="N40" s="18"/>
      <c r="O40" s="18"/>
      <c r="P40" s="19"/>
      <c r="Q40" s="20">
        <f t="shared" ref="Q40:Q41" si="2">J40*1.6</f>
        <v>0</v>
      </c>
      <c r="R40" s="20"/>
      <c r="S40" s="20"/>
      <c r="T40" s="20"/>
      <c r="U40" s="18"/>
      <c r="V40" s="18"/>
      <c r="W40" s="20"/>
    </row>
    <row r="41" spans="1:23" s="21" customFormat="1" ht="26.4" x14ac:dyDescent="0.25">
      <c r="A41" s="15">
        <v>47</v>
      </c>
      <c r="B41" s="16" t="s">
        <v>58</v>
      </c>
      <c r="C41" s="17">
        <v>17</v>
      </c>
      <c r="D41" s="17">
        <v>4</v>
      </c>
      <c r="E41" s="17">
        <v>5</v>
      </c>
      <c r="F41" s="17">
        <v>20</v>
      </c>
      <c r="G41" s="15" t="s">
        <v>10</v>
      </c>
      <c r="H41" s="15"/>
      <c r="I41" s="15" t="s">
        <v>43</v>
      </c>
      <c r="J41" s="269">
        <v>0</v>
      </c>
      <c r="K41" s="18"/>
      <c r="L41" s="18"/>
      <c r="M41" s="18"/>
      <c r="N41" s="18"/>
      <c r="O41" s="18"/>
      <c r="P41" s="19"/>
      <c r="Q41" s="20">
        <f t="shared" si="2"/>
        <v>0</v>
      </c>
      <c r="R41" s="20"/>
      <c r="S41" s="20"/>
      <c r="T41" s="20"/>
      <c r="U41" s="18"/>
      <c r="V41" s="18"/>
      <c r="W41" s="20"/>
    </row>
    <row r="42" spans="1:23" s="21" customFormat="1" ht="26.4" x14ac:dyDescent="0.25">
      <c r="A42" s="15">
        <v>48</v>
      </c>
      <c r="B42" s="16" t="s">
        <v>58</v>
      </c>
      <c r="C42" s="17">
        <v>23</v>
      </c>
      <c r="D42" s="17">
        <v>5</v>
      </c>
      <c r="E42" s="17">
        <v>6</v>
      </c>
      <c r="F42" s="17">
        <v>30</v>
      </c>
      <c r="G42" s="15" t="s">
        <v>10</v>
      </c>
      <c r="H42" s="15"/>
      <c r="I42" s="15" t="s">
        <v>43</v>
      </c>
      <c r="J42" s="269">
        <v>0</v>
      </c>
      <c r="K42" s="18"/>
      <c r="L42" s="18"/>
      <c r="M42" s="18"/>
      <c r="N42" s="18"/>
      <c r="O42" s="18"/>
      <c r="P42" s="19"/>
      <c r="Q42" s="20">
        <f>SUM(J42:M42)</f>
        <v>0</v>
      </c>
      <c r="R42" s="20"/>
      <c r="S42" s="20"/>
      <c r="T42" s="20"/>
      <c r="U42" s="18"/>
      <c r="V42" s="18"/>
      <c r="W42" s="20"/>
    </row>
    <row r="43" spans="1:23" s="21" customFormat="1" ht="26.4" x14ac:dyDescent="0.25">
      <c r="A43" s="15">
        <v>49</v>
      </c>
      <c r="B43" s="16" t="s">
        <v>58</v>
      </c>
      <c r="C43" s="17">
        <v>23</v>
      </c>
      <c r="D43" s="17">
        <v>5</v>
      </c>
      <c r="E43" s="17">
        <v>5</v>
      </c>
      <c r="F43" s="17">
        <v>25</v>
      </c>
      <c r="G43" s="15" t="s">
        <v>10</v>
      </c>
      <c r="H43" s="15"/>
      <c r="I43" s="15" t="s">
        <v>43</v>
      </c>
      <c r="J43" s="269">
        <v>0</v>
      </c>
      <c r="K43" s="18"/>
      <c r="L43" s="18"/>
      <c r="M43" s="18"/>
      <c r="N43" s="18"/>
      <c r="O43" s="18"/>
      <c r="P43" s="19"/>
      <c r="Q43" s="20">
        <f>J43*1.45</f>
        <v>0</v>
      </c>
      <c r="R43" s="20"/>
      <c r="S43" s="20"/>
      <c r="T43" s="20"/>
      <c r="U43" s="18"/>
      <c r="V43" s="18"/>
      <c r="W43" s="20"/>
    </row>
    <row r="44" spans="1:23" s="21" customFormat="1" ht="26.4" x14ac:dyDescent="0.25">
      <c r="A44" s="15">
        <v>50</v>
      </c>
      <c r="B44" s="16" t="s">
        <v>58</v>
      </c>
      <c r="C44" s="17">
        <v>17</v>
      </c>
      <c r="D44" s="17">
        <v>4</v>
      </c>
      <c r="E44" s="17">
        <v>5</v>
      </c>
      <c r="F44" s="17">
        <v>20</v>
      </c>
      <c r="G44" s="15" t="s">
        <v>10</v>
      </c>
      <c r="H44" s="15"/>
      <c r="I44" s="15" t="s">
        <v>43</v>
      </c>
      <c r="J44" s="269">
        <v>0</v>
      </c>
      <c r="K44" s="18"/>
      <c r="L44" s="18"/>
      <c r="M44" s="18"/>
      <c r="N44" s="18"/>
      <c r="O44" s="18"/>
      <c r="P44" s="19"/>
      <c r="Q44" s="20">
        <f>SUM(J44:M44)</f>
        <v>0</v>
      </c>
      <c r="R44" s="20"/>
      <c r="S44" s="20"/>
      <c r="T44" s="20"/>
      <c r="U44" s="18"/>
      <c r="V44" s="18"/>
      <c r="W44" s="20"/>
    </row>
    <row r="45" spans="1:23" s="31" customFormat="1" ht="10.199999999999999" x14ac:dyDescent="0.2">
      <c r="A45" s="23"/>
      <c r="B45" s="24"/>
      <c r="C45" s="25"/>
      <c r="D45" s="26"/>
      <c r="E45" s="27"/>
      <c r="F45" s="25"/>
      <c r="G45" s="28"/>
      <c r="H45" s="29"/>
      <c r="I45" s="29"/>
      <c r="J45" s="29"/>
      <c r="K45" s="29"/>
      <c r="L45" s="29"/>
      <c r="M45" s="29"/>
      <c r="N45" s="29"/>
      <c r="O45" s="29"/>
      <c r="P45" s="29"/>
      <c r="Q45" s="30"/>
      <c r="R45" s="29"/>
      <c r="S45" s="29"/>
      <c r="T45" s="63"/>
      <c r="U45" s="30"/>
      <c r="V45" s="29"/>
      <c r="W45" s="30"/>
    </row>
    <row r="46" spans="1:23" s="35" customFormat="1" x14ac:dyDescent="0.25">
      <c r="A46" s="245" t="s">
        <v>17</v>
      </c>
      <c r="B46" s="245"/>
      <c r="C46" s="245"/>
      <c r="D46" s="245"/>
      <c r="E46" s="245"/>
      <c r="F46" s="245"/>
      <c r="G46" s="32"/>
      <c r="H46" s="33"/>
      <c r="I46" s="33"/>
      <c r="J46" s="33"/>
      <c r="K46" s="33"/>
      <c r="L46" s="33"/>
      <c r="M46" s="33"/>
      <c r="N46" s="33"/>
      <c r="O46" s="33"/>
      <c r="P46" s="33"/>
      <c r="Q46" s="34"/>
      <c r="R46" s="33"/>
      <c r="S46" s="33"/>
      <c r="T46" s="64"/>
      <c r="U46" s="34"/>
      <c r="V46" s="33"/>
      <c r="W46" s="34"/>
    </row>
    <row r="47" spans="1:23" s="35" customFormat="1" x14ac:dyDescent="0.25">
      <c r="A47" s="247" t="s">
        <v>18</v>
      </c>
      <c r="B47" s="247"/>
      <c r="C47" s="247"/>
      <c r="D47" s="247"/>
      <c r="E47" s="247"/>
      <c r="F47" s="247"/>
      <c r="G47" s="247"/>
      <c r="H47" s="248">
        <f>SUM(Q2:Q44)</f>
        <v>0</v>
      </c>
      <c r="I47" s="248"/>
      <c r="J47" s="248"/>
      <c r="K47" s="33"/>
      <c r="L47" s="33"/>
      <c r="M47" s="33"/>
      <c r="N47" s="33"/>
      <c r="O47" s="33"/>
      <c r="P47" s="33"/>
      <c r="Q47" s="34"/>
      <c r="R47" s="33"/>
      <c r="S47" s="33"/>
      <c r="T47" s="64"/>
      <c r="U47" s="34"/>
      <c r="V47" s="33"/>
      <c r="W47" s="34"/>
    </row>
    <row r="48" spans="1:23" s="35" customFormat="1" ht="16.2" customHeight="1" x14ac:dyDescent="0.25">
      <c r="A48" s="247" t="s">
        <v>19</v>
      </c>
      <c r="B48" s="247"/>
      <c r="C48" s="247"/>
      <c r="D48" s="247"/>
      <c r="E48" s="247"/>
      <c r="F48" s="247"/>
      <c r="G48" s="247"/>
      <c r="H48" s="248">
        <f>SUM(U2:U44)</f>
        <v>0</v>
      </c>
      <c r="I48" s="248"/>
      <c r="J48" s="248"/>
      <c r="K48" s="33"/>
      <c r="L48" s="33"/>
      <c r="M48" s="33"/>
      <c r="N48" s="33"/>
      <c r="O48" s="33"/>
      <c r="P48" s="33"/>
      <c r="Q48" s="34"/>
      <c r="R48" s="33"/>
      <c r="S48" s="33"/>
      <c r="T48" s="64"/>
      <c r="U48" s="34"/>
      <c r="V48" s="33"/>
      <c r="W48" s="34"/>
    </row>
    <row r="49" spans="1:23" s="35" customFormat="1" x14ac:dyDescent="0.25">
      <c r="A49" s="247" t="s">
        <v>20</v>
      </c>
      <c r="B49" s="247"/>
      <c r="C49" s="247"/>
      <c r="D49" s="247"/>
      <c r="E49" s="247"/>
      <c r="F49" s="247"/>
      <c r="G49" s="247"/>
      <c r="H49" s="233">
        <f>SUM(W2:W44)</f>
        <v>0</v>
      </c>
      <c r="I49" s="233"/>
      <c r="J49" s="233"/>
      <c r="K49" s="33"/>
      <c r="L49" s="33"/>
      <c r="M49" s="33"/>
      <c r="N49" s="33"/>
      <c r="O49" s="33"/>
      <c r="P49" s="33"/>
      <c r="Q49" s="34"/>
      <c r="R49" s="33"/>
      <c r="S49" s="33"/>
      <c r="T49" s="64"/>
      <c r="U49" s="34"/>
      <c r="V49" s="33"/>
      <c r="W49" s="34"/>
    </row>
    <row r="50" spans="1:23" s="35" customFormat="1" ht="42.75" customHeight="1" x14ac:dyDescent="0.25">
      <c r="A50" s="8" t="s">
        <v>12</v>
      </c>
      <c r="B50" s="37" t="s">
        <v>45</v>
      </c>
      <c r="C50" s="249" t="s">
        <v>27</v>
      </c>
      <c r="D50" s="249"/>
      <c r="E50" s="249" t="s">
        <v>23</v>
      </c>
      <c r="F50" s="249"/>
      <c r="G50" s="39" t="s">
        <v>24</v>
      </c>
      <c r="H50" s="38" t="s">
        <v>25</v>
      </c>
      <c r="I50" s="236" t="s">
        <v>26</v>
      </c>
      <c r="J50" s="237"/>
      <c r="K50" s="33"/>
      <c r="L50" s="33"/>
      <c r="M50" s="33"/>
      <c r="N50" s="33"/>
      <c r="O50" s="33"/>
      <c r="P50" s="33"/>
      <c r="Q50" s="34"/>
      <c r="R50" s="33"/>
      <c r="S50" s="33"/>
      <c r="T50" s="64"/>
      <c r="U50" s="34"/>
      <c r="V50" s="33"/>
      <c r="W50" s="34"/>
    </row>
    <row r="51" spans="1:23" s="35" customFormat="1" ht="97.95" customHeight="1" x14ac:dyDescent="0.25">
      <c r="A51" s="40" t="s">
        <v>52</v>
      </c>
      <c r="B51" s="40" t="s">
        <v>29</v>
      </c>
      <c r="C51" s="244" t="s">
        <v>28</v>
      </c>
      <c r="D51" s="244"/>
      <c r="E51" s="244">
        <v>30</v>
      </c>
      <c r="F51" s="244"/>
      <c r="G51" s="270">
        <v>0</v>
      </c>
      <c r="H51" s="41"/>
      <c r="I51" s="234">
        <f t="shared" ref="I51:I58" si="3">PRODUCT(E51:G51)</f>
        <v>0</v>
      </c>
      <c r="J51" s="235"/>
      <c r="K51" s="33"/>
      <c r="L51" s="33"/>
      <c r="M51" s="33"/>
      <c r="N51" s="33"/>
      <c r="O51" s="33"/>
      <c r="P51" s="33"/>
      <c r="Q51" s="34"/>
      <c r="R51" s="33"/>
      <c r="S51" s="33"/>
      <c r="T51" s="64"/>
      <c r="U51" s="34"/>
      <c r="V51" s="33"/>
      <c r="W51" s="34"/>
    </row>
    <row r="52" spans="1:23" s="35" customFormat="1" ht="97.95" customHeight="1" x14ac:dyDescent="0.25">
      <c r="A52" s="42" t="s">
        <v>50</v>
      </c>
      <c r="B52" s="42" t="s">
        <v>51</v>
      </c>
      <c r="C52" s="244" t="s">
        <v>46</v>
      </c>
      <c r="D52" s="244"/>
      <c r="E52" s="244">
        <v>5</v>
      </c>
      <c r="F52" s="244"/>
      <c r="G52" s="270">
        <v>0</v>
      </c>
      <c r="H52" s="41"/>
      <c r="I52" s="234">
        <f t="shared" si="3"/>
        <v>0</v>
      </c>
      <c r="J52" s="235"/>
      <c r="K52" s="33"/>
      <c r="L52" s="33"/>
      <c r="M52" s="33"/>
      <c r="N52" s="33"/>
      <c r="O52" s="33"/>
      <c r="P52" s="33"/>
      <c r="Q52" s="34"/>
      <c r="R52" s="33"/>
      <c r="S52" s="33"/>
      <c r="T52" s="64"/>
      <c r="U52" s="34"/>
      <c r="V52" s="33"/>
      <c r="W52" s="34"/>
    </row>
    <row r="53" spans="1:23" s="35" customFormat="1" ht="69" x14ac:dyDescent="0.25">
      <c r="A53" s="42" t="s">
        <v>49</v>
      </c>
      <c r="B53" s="42" t="s">
        <v>109</v>
      </c>
      <c r="C53" s="242" t="s">
        <v>30</v>
      </c>
      <c r="D53" s="243"/>
      <c r="E53" s="242">
        <v>3.3999999999999998E-3</v>
      </c>
      <c r="F53" s="243"/>
      <c r="G53" s="270">
        <v>0</v>
      </c>
      <c r="H53" s="43"/>
      <c r="I53" s="234">
        <f t="shared" si="3"/>
        <v>0</v>
      </c>
      <c r="J53" s="235"/>
      <c r="K53" s="33"/>
      <c r="L53" s="33"/>
      <c r="M53" s="33"/>
      <c r="N53" s="33"/>
      <c r="O53" s="33"/>
      <c r="P53" s="33"/>
      <c r="Q53" s="34"/>
      <c r="R53" s="33"/>
      <c r="S53" s="33"/>
      <c r="T53" s="64"/>
      <c r="U53" s="34"/>
      <c r="V53" s="33"/>
      <c r="W53" s="34"/>
    </row>
    <row r="54" spans="1:23" s="35" customFormat="1" ht="61.5" customHeight="1" x14ac:dyDescent="0.25">
      <c r="A54" s="42" t="s">
        <v>107</v>
      </c>
      <c r="B54" s="42" t="s">
        <v>108</v>
      </c>
      <c r="C54" s="242" t="s">
        <v>46</v>
      </c>
      <c r="D54" s="243"/>
      <c r="E54" s="238">
        <v>151</v>
      </c>
      <c r="F54" s="239"/>
      <c r="G54" s="270">
        <v>0</v>
      </c>
      <c r="H54" s="43"/>
      <c r="I54" s="234">
        <f t="shared" ref="I54" si="4">PRODUCT(E54:G54)</f>
        <v>0</v>
      </c>
      <c r="J54" s="235"/>
      <c r="K54" s="33"/>
      <c r="L54" s="33"/>
      <c r="M54" s="33"/>
      <c r="N54" s="33"/>
      <c r="O54" s="33"/>
      <c r="P54" s="33"/>
      <c r="Q54" s="34"/>
      <c r="R54" s="33"/>
      <c r="S54" s="33"/>
      <c r="T54" s="64"/>
      <c r="U54" s="34"/>
      <c r="V54" s="33"/>
      <c r="W54" s="34"/>
    </row>
    <row r="55" spans="1:23" s="35" customFormat="1" ht="46.5" customHeight="1" x14ac:dyDescent="0.25">
      <c r="A55" s="42" t="s">
        <v>47</v>
      </c>
      <c r="B55" s="42" t="s">
        <v>48</v>
      </c>
      <c r="C55" s="242" t="s">
        <v>34</v>
      </c>
      <c r="D55" s="243"/>
      <c r="E55" s="244">
        <v>5</v>
      </c>
      <c r="F55" s="244"/>
      <c r="G55" s="270">
        <v>0</v>
      </c>
      <c r="H55" s="43"/>
      <c r="I55" s="234">
        <f t="shared" si="3"/>
        <v>0</v>
      </c>
      <c r="J55" s="235"/>
      <c r="K55" s="33"/>
      <c r="L55" s="33"/>
      <c r="M55" s="33"/>
      <c r="N55" s="33"/>
      <c r="O55" s="33"/>
      <c r="P55" s="33"/>
      <c r="Q55" s="34"/>
      <c r="R55" s="33"/>
      <c r="S55" s="33"/>
      <c r="T55" s="64"/>
      <c r="U55" s="34"/>
      <c r="V55" s="33"/>
      <c r="W55" s="34"/>
    </row>
    <row r="56" spans="1:23" s="35" customFormat="1" ht="82.8" x14ac:dyDescent="0.25">
      <c r="A56" s="66" t="s">
        <v>112</v>
      </c>
      <c r="B56" s="42" t="s">
        <v>110</v>
      </c>
      <c r="C56" s="242" t="s">
        <v>46</v>
      </c>
      <c r="D56" s="243"/>
      <c r="E56" s="244">
        <v>45</v>
      </c>
      <c r="F56" s="244"/>
      <c r="G56" s="270">
        <v>0</v>
      </c>
      <c r="H56" s="43"/>
      <c r="I56" s="234">
        <f t="shared" ref="I56" si="5">PRODUCT(E56:G56)</f>
        <v>0</v>
      </c>
      <c r="J56" s="235"/>
      <c r="K56" s="33"/>
      <c r="L56" s="33"/>
      <c r="M56" s="33"/>
      <c r="N56" s="33"/>
      <c r="O56" s="33"/>
      <c r="P56" s="33"/>
      <c r="Q56" s="34"/>
      <c r="R56" s="33"/>
      <c r="S56" s="33"/>
      <c r="T56" s="64"/>
      <c r="U56" s="34"/>
      <c r="V56" s="33"/>
      <c r="W56" s="34"/>
    </row>
    <row r="57" spans="1:23" s="35" customFormat="1" ht="41.4" x14ac:dyDescent="0.25">
      <c r="A57" s="66" t="s">
        <v>112</v>
      </c>
      <c r="B57" s="42" t="s">
        <v>111</v>
      </c>
      <c r="C57" s="242" t="s">
        <v>46</v>
      </c>
      <c r="D57" s="243"/>
      <c r="E57" s="244">
        <v>128</v>
      </c>
      <c r="F57" s="244"/>
      <c r="G57" s="270">
        <v>0</v>
      </c>
      <c r="H57" s="43"/>
      <c r="I57" s="234">
        <f t="shared" ref="I57" si="6">PRODUCT(E57:G57)</f>
        <v>0</v>
      </c>
      <c r="J57" s="235"/>
      <c r="K57" s="33"/>
      <c r="L57" s="33"/>
      <c r="M57" s="33"/>
      <c r="N57" s="33"/>
      <c r="O57" s="33"/>
      <c r="P57" s="33"/>
      <c r="Q57" s="34"/>
      <c r="R57" s="33"/>
      <c r="S57" s="33"/>
      <c r="T57" s="64"/>
      <c r="U57" s="34"/>
      <c r="V57" s="33"/>
      <c r="W57" s="34"/>
    </row>
    <row r="58" spans="1:23" s="35" customFormat="1" ht="32.4" customHeight="1" x14ac:dyDescent="0.25">
      <c r="A58" s="66" t="s">
        <v>112</v>
      </c>
      <c r="B58" s="42" t="s">
        <v>113</v>
      </c>
      <c r="C58" s="242" t="s">
        <v>34</v>
      </c>
      <c r="D58" s="243"/>
      <c r="E58" s="244">
        <v>1</v>
      </c>
      <c r="F58" s="244"/>
      <c r="G58" s="270">
        <v>0</v>
      </c>
      <c r="H58" s="43"/>
      <c r="I58" s="234">
        <f t="shared" si="3"/>
        <v>0</v>
      </c>
      <c r="J58" s="235"/>
      <c r="K58" s="33"/>
      <c r="L58" s="33"/>
      <c r="M58" s="33"/>
      <c r="N58" s="33"/>
      <c r="O58" s="33"/>
      <c r="P58" s="33"/>
      <c r="Q58" s="34"/>
      <c r="R58" s="33"/>
      <c r="S58" s="33"/>
      <c r="T58" s="64"/>
      <c r="U58" s="34"/>
      <c r="V58" s="33"/>
      <c r="W58" s="34"/>
    </row>
    <row r="59" spans="1:23" s="35" customFormat="1" x14ac:dyDescent="0.25">
      <c r="A59" s="241"/>
      <c r="B59" s="241"/>
      <c r="C59" s="244"/>
      <c r="D59" s="244"/>
      <c r="E59" s="244"/>
      <c r="F59" s="244"/>
      <c r="G59" s="41"/>
      <c r="H59" s="41"/>
      <c r="I59" s="234"/>
      <c r="J59" s="235"/>
      <c r="K59" s="33"/>
      <c r="L59" s="33"/>
      <c r="M59" s="33"/>
      <c r="N59" s="33"/>
      <c r="O59" s="33"/>
      <c r="P59" s="33"/>
      <c r="Q59" s="34"/>
      <c r="R59" s="33"/>
      <c r="S59" s="33"/>
      <c r="T59" s="64"/>
      <c r="U59" s="34"/>
      <c r="V59" s="33"/>
      <c r="W59" s="34"/>
    </row>
    <row r="60" spans="1:23" s="35" customFormat="1" x14ac:dyDescent="0.25">
      <c r="A60" s="245" t="s">
        <v>31</v>
      </c>
      <c r="B60" s="245"/>
      <c r="C60" s="245"/>
      <c r="D60" s="245"/>
      <c r="E60" s="245"/>
      <c r="F60" s="245"/>
      <c r="G60" s="245"/>
      <c r="H60" s="234">
        <f>SUM(H47:J49,I51:J58)</f>
        <v>0</v>
      </c>
      <c r="I60" s="240"/>
      <c r="J60" s="235"/>
      <c r="K60" s="33"/>
      <c r="L60" s="33"/>
      <c r="M60" s="33"/>
      <c r="N60" s="33"/>
      <c r="O60" s="33"/>
      <c r="P60" s="33"/>
      <c r="Q60" s="34"/>
      <c r="R60" s="33"/>
      <c r="S60" s="33"/>
      <c r="T60" s="64"/>
      <c r="U60" s="34"/>
      <c r="V60" s="33"/>
      <c r="W60" s="34"/>
    </row>
    <row r="61" spans="1:23" s="35" customFormat="1" x14ac:dyDescent="0.25">
      <c r="A61" s="245" t="s">
        <v>33</v>
      </c>
      <c r="B61" s="245"/>
      <c r="C61" s="245"/>
      <c r="D61" s="245"/>
      <c r="E61" s="245"/>
      <c r="F61" s="245"/>
      <c r="G61" s="245"/>
      <c r="H61" s="234">
        <f>H60*0.21</f>
        <v>0</v>
      </c>
      <c r="I61" s="240"/>
      <c r="J61" s="235"/>
      <c r="K61" s="33"/>
      <c r="L61" s="33"/>
      <c r="M61" s="33"/>
      <c r="N61" s="33"/>
      <c r="O61" s="33"/>
      <c r="P61" s="33"/>
      <c r="Q61" s="34"/>
      <c r="R61" s="33"/>
      <c r="S61" s="33"/>
      <c r="T61" s="64"/>
      <c r="U61" s="34"/>
      <c r="V61" s="33"/>
      <c r="W61" s="34"/>
    </row>
    <row r="62" spans="1:23" s="35" customFormat="1" x14ac:dyDescent="0.25">
      <c r="A62" s="245" t="s">
        <v>32</v>
      </c>
      <c r="B62" s="245"/>
      <c r="C62" s="245"/>
      <c r="D62" s="245"/>
      <c r="E62" s="245"/>
      <c r="F62" s="245"/>
      <c r="G62" s="245"/>
      <c r="H62" s="234">
        <f>SUM(H60:J61)</f>
        <v>0</v>
      </c>
      <c r="I62" s="240"/>
      <c r="J62" s="235"/>
      <c r="K62" s="33"/>
      <c r="L62" s="33"/>
      <c r="M62" s="33"/>
      <c r="N62" s="33"/>
      <c r="O62" s="33"/>
      <c r="P62" s="33"/>
      <c r="Q62" s="34"/>
      <c r="R62" s="33"/>
      <c r="S62" s="33"/>
      <c r="T62" s="64"/>
      <c r="U62" s="34"/>
      <c r="V62" s="33"/>
      <c r="W62" s="34"/>
    </row>
    <row r="63" spans="1:23" s="35" customFormat="1" x14ac:dyDescent="0.25">
      <c r="A63" s="241"/>
      <c r="B63" s="241"/>
      <c r="C63" s="246"/>
      <c r="D63" s="246"/>
      <c r="E63" s="246"/>
      <c r="F63" s="246"/>
      <c r="G63" s="44"/>
      <c r="H63" s="45"/>
      <c r="I63" s="238"/>
      <c r="J63" s="239"/>
      <c r="K63" s="33"/>
      <c r="L63" s="33"/>
      <c r="M63" s="33"/>
      <c r="N63" s="33"/>
      <c r="O63" s="33"/>
      <c r="P63" s="33"/>
      <c r="Q63" s="34"/>
      <c r="R63" s="33"/>
      <c r="S63" s="33"/>
      <c r="T63" s="64"/>
      <c r="U63" s="34"/>
      <c r="V63" s="33"/>
      <c r="W63" s="34"/>
    </row>
    <row r="64" spans="1:23" s="35" customFormat="1" x14ac:dyDescent="0.25">
      <c r="A64" s="46" t="s">
        <v>21</v>
      </c>
      <c r="B64" s="36"/>
      <c r="C64" s="47"/>
      <c r="D64" s="48"/>
      <c r="E64" s="49"/>
      <c r="F64" s="47"/>
      <c r="G64" s="32"/>
      <c r="H64" s="33"/>
      <c r="I64" s="33"/>
      <c r="J64" s="33"/>
      <c r="K64" s="33"/>
      <c r="L64" s="33"/>
      <c r="M64" s="33"/>
      <c r="N64" s="33"/>
      <c r="O64" s="33"/>
      <c r="P64" s="33"/>
      <c r="Q64" s="34"/>
      <c r="R64" s="33"/>
      <c r="S64" s="33"/>
      <c r="T64" s="64"/>
      <c r="U64" s="34"/>
      <c r="V64" s="33"/>
      <c r="W64" s="34"/>
    </row>
    <row r="65" spans="1:23" s="35" customFormat="1" x14ac:dyDescent="0.25">
      <c r="A65" s="46" t="s">
        <v>22</v>
      </c>
      <c r="B65" s="36"/>
      <c r="C65" s="47"/>
      <c r="D65" s="48"/>
      <c r="E65" s="49"/>
      <c r="F65" s="47"/>
      <c r="G65" s="32"/>
      <c r="H65" s="33"/>
      <c r="I65" s="33"/>
      <c r="J65" s="33"/>
      <c r="K65" s="33"/>
      <c r="L65" s="33"/>
      <c r="M65" s="33"/>
      <c r="N65" s="33"/>
      <c r="O65" s="33"/>
      <c r="P65" s="33"/>
      <c r="Q65" s="34"/>
      <c r="R65" s="33"/>
      <c r="S65" s="33"/>
      <c r="T65" s="64"/>
      <c r="U65" s="34"/>
      <c r="V65" s="33"/>
      <c r="W65" s="34"/>
    </row>
    <row r="66" spans="1:23" s="35" customFormat="1" x14ac:dyDescent="0.25">
      <c r="A66" s="37"/>
      <c r="B66" s="36"/>
      <c r="C66" s="47"/>
      <c r="D66" s="48"/>
      <c r="E66" s="49"/>
      <c r="F66" s="47"/>
      <c r="G66" s="32"/>
      <c r="H66" s="33"/>
      <c r="I66" s="33"/>
      <c r="J66" s="33"/>
      <c r="K66" s="33"/>
      <c r="L66" s="33"/>
      <c r="M66" s="33"/>
      <c r="N66" s="33"/>
      <c r="O66" s="33"/>
      <c r="P66" s="33"/>
      <c r="Q66" s="34"/>
      <c r="R66" s="33"/>
      <c r="S66" s="33"/>
      <c r="T66" s="64"/>
      <c r="U66" s="34"/>
      <c r="V66" s="33"/>
      <c r="W66" s="34"/>
    </row>
    <row r="67" spans="1:23" s="35" customFormat="1" x14ac:dyDescent="0.25">
      <c r="A67" s="37"/>
      <c r="B67" s="36"/>
      <c r="C67" s="47"/>
      <c r="D67" s="48"/>
      <c r="E67" s="49"/>
      <c r="F67" s="47"/>
      <c r="G67" s="32"/>
      <c r="H67" s="33"/>
      <c r="I67" s="33"/>
      <c r="J67" s="33"/>
      <c r="K67" s="33"/>
      <c r="L67" s="33"/>
      <c r="M67" s="33"/>
      <c r="N67" s="33"/>
      <c r="O67" s="33"/>
      <c r="P67" s="33"/>
      <c r="Q67" s="34"/>
      <c r="R67" s="33"/>
      <c r="S67" s="33"/>
      <c r="T67" s="64"/>
      <c r="U67" s="34"/>
      <c r="V67" s="33"/>
      <c r="W67" s="34"/>
    </row>
    <row r="68" spans="1:23" s="31" customFormat="1" ht="10.199999999999999" x14ac:dyDescent="0.2">
      <c r="A68" s="23"/>
      <c r="B68" s="24"/>
      <c r="C68" s="25"/>
      <c r="D68" s="26"/>
      <c r="E68" s="27"/>
      <c r="F68" s="25"/>
      <c r="G68" s="28"/>
      <c r="H68" s="29"/>
      <c r="I68" s="29"/>
      <c r="J68" s="29"/>
      <c r="K68" s="29"/>
      <c r="L68" s="29"/>
      <c r="M68" s="29"/>
      <c r="N68" s="29"/>
      <c r="O68" s="29"/>
      <c r="P68" s="29"/>
      <c r="Q68" s="30"/>
      <c r="R68" s="29"/>
      <c r="S68" s="29"/>
      <c r="T68" s="63"/>
      <c r="U68" s="30"/>
      <c r="V68" s="29"/>
      <c r="W68" s="30"/>
    </row>
    <row r="69" spans="1:23" s="31" customFormat="1" ht="10.199999999999999" x14ac:dyDescent="0.2">
      <c r="A69" s="23"/>
      <c r="B69" s="24"/>
      <c r="C69" s="25"/>
      <c r="D69" s="26"/>
      <c r="E69" s="27"/>
      <c r="F69" s="25"/>
      <c r="G69" s="28"/>
      <c r="H69" s="29"/>
      <c r="I69" s="29"/>
      <c r="J69" s="29"/>
      <c r="K69" s="29"/>
      <c r="L69" s="29"/>
      <c r="M69" s="29"/>
      <c r="N69" s="29"/>
      <c r="O69" s="29"/>
      <c r="P69" s="29"/>
      <c r="Q69" s="30"/>
      <c r="R69" s="29"/>
      <c r="S69" s="29"/>
      <c r="T69" s="63"/>
      <c r="U69" s="30"/>
      <c r="V69" s="29"/>
      <c r="W69" s="30"/>
    </row>
    <row r="70" spans="1:23" s="31" customFormat="1" ht="10.199999999999999" x14ac:dyDescent="0.2">
      <c r="A70" s="23"/>
      <c r="B70" s="24"/>
      <c r="C70" s="25"/>
      <c r="D70" s="26"/>
      <c r="E70" s="27"/>
      <c r="F70" s="25"/>
      <c r="G70" s="28"/>
      <c r="H70" s="29"/>
      <c r="I70" s="29"/>
      <c r="J70" s="29"/>
      <c r="K70" s="29"/>
      <c r="L70" s="29"/>
      <c r="M70" s="29"/>
      <c r="N70" s="29"/>
      <c r="O70" s="29"/>
      <c r="P70" s="29"/>
      <c r="Q70" s="30"/>
      <c r="R70" s="29"/>
      <c r="S70" s="29"/>
      <c r="T70" s="63"/>
      <c r="U70" s="30"/>
      <c r="V70" s="29"/>
      <c r="W70" s="30"/>
    </row>
    <row r="71" spans="1:23" s="31" customFormat="1" ht="10.199999999999999" x14ac:dyDescent="0.2">
      <c r="A71" s="23"/>
      <c r="B71" s="24"/>
      <c r="C71" s="25"/>
      <c r="D71" s="26"/>
      <c r="E71" s="27"/>
      <c r="F71" s="25"/>
      <c r="G71" s="28"/>
      <c r="H71" s="29"/>
      <c r="I71" s="29"/>
      <c r="J71" s="29"/>
      <c r="K71" s="29"/>
      <c r="L71" s="29"/>
      <c r="M71" s="29"/>
      <c r="N71" s="29"/>
      <c r="O71" s="29"/>
      <c r="P71" s="29"/>
      <c r="Q71" s="30"/>
      <c r="R71" s="29"/>
      <c r="S71" s="29"/>
      <c r="T71" s="63"/>
      <c r="U71" s="30"/>
      <c r="V71" s="29"/>
      <c r="W71" s="30"/>
    </row>
    <row r="72" spans="1:23" s="31" customFormat="1" ht="10.199999999999999" x14ac:dyDescent="0.2">
      <c r="A72" s="23"/>
      <c r="B72" s="24"/>
      <c r="C72" s="25"/>
      <c r="D72" s="26"/>
      <c r="E72" s="27"/>
      <c r="F72" s="25"/>
      <c r="G72" s="28"/>
      <c r="H72" s="29"/>
      <c r="I72" s="29"/>
      <c r="J72" s="29"/>
      <c r="K72" s="29"/>
      <c r="L72" s="29"/>
      <c r="M72" s="29"/>
      <c r="N72" s="29"/>
      <c r="O72" s="29"/>
      <c r="P72" s="29"/>
      <c r="Q72" s="30"/>
      <c r="R72" s="29"/>
      <c r="S72" s="29"/>
      <c r="T72" s="63"/>
      <c r="U72" s="30"/>
      <c r="V72" s="29"/>
      <c r="W72" s="30"/>
    </row>
    <row r="73" spans="1:23" s="31" customFormat="1" ht="10.199999999999999" x14ac:dyDescent="0.2">
      <c r="A73" s="23"/>
      <c r="B73" s="24"/>
      <c r="C73" s="25"/>
      <c r="D73" s="26"/>
      <c r="E73" s="27"/>
      <c r="F73" s="25"/>
      <c r="G73" s="28"/>
      <c r="H73" s="29"/>
      <c r="I73" s="29"/>
      <c r="J73" s="29"/>
      <c r="K73" s="29"/>
      <c r="L73" s="29"/>
      <c r="M73" s="29"/>
      <c r="N73" s="29"/>
      <c r="O73" s="29"/>
      <c r="P73" s="29"/>
      <c r="Q73" s="30"/>
      <c r="R73" s="29"/>
      <c r="S73" s="29"/>
      <c r="T73" s="63"/>
      <c r="U73" s="30"/>
      <c r="V73" s="29"/>
      <c r="W73" s="30"/>
    </row>
    <row r="74" spans="1:23" s="31" customFormat="1" ht="10.199999999999999" x14ac:dyDescent="0.2">
      <c r="A74" s="23"/>
      <c r="B74" s="24"/>
      <c r="C74" s="25"/>
      <c r="D74" s="26"/>
      <c r="E74" s="27"/>
      <c r="F74" s="25"/>
      <c r="G74" s="28"/>
      <c r="H74" s="29"/>
      <c r="I74" s="29"/>
      <c r="J74" s="29"/>
      <c r="K74" s="29"/>
      <c r="L74" s="29"/>
      <c r="M74" s="29"/>
      <c r="N74" s="29"/>
      <c r="O74" s="29"/>
      <c r="P74" s="29"/>
      <c r="Q74" s="30"/>
      <c r="R74" s="29"/>
      <c r="S74" s="29"/>
      <c r="T74" s="63"/>
      <c r="U74" s="30"/>
      <c r="V74" s="29"/>
      <c r="W74" s="30"/>
    </row>
    <row r="75" spans="1:23" s="31" customFormat="1" ht="10.199999999999999" x14ac:dyDescent="0.2">
      <c r="A75" s="23"/>
      <c r="B75" s="24"/>
      <c r="C75" s="25"/>
      <c r="D75" s="26"/>
      <c r="E75" s="27"/>
      <c r="F75" s="25"/>
      <c r="G75" s="28"/>
      <c r="H75" s="29"/>
      <c r="I75" s="29"/>
      <c r="J75" s="29"/>
      <c r="K75" s="29"/>
      <c r="L75" s="29"/>
      <c r="M75" s="29"/>
      <c r="N75" s="29"/>
      <c r="O75" s="29"/>
      <c r="P75" s="29"/>
      <c r="Q75" s="30"/>
      <c r="R75" s="29"/>
      <c r="S75" s="29"/>
      <c r="T75" s="63"/>
      <c r="U75" s="30"/>
      <c r="V75" s="29"/>
      <c r="W75" s="30"/>
    </row>
    <row r="76" spans="1:23" s="31" customFormat="1" ht="10.199999999999999" x14ac:dyDescent="0.2">
      <c r="A76" s="23"/>
      <c r="B76" s="24"/>
      <c r="C76" s="25"/>
      <c r="D76" s="26"/>
      <c r="E76" s="27"/>
      <c r="F76" s="25"/>
      <c r="G76" s="28"/>
      <c r="H76" s="29"/>
      <c r="I76" s="29"/>
      <c r="J76" s="29"/>
      <c r="K76" s="29"/>
      <c r="L76" s="29"/>
      <c r="M76" s="29"/>
      <c r="N76" s="29"/>
      <c r="O76" s="29"/>
      <c r="P76" s="29"/>
      <c r="Q76" s="30"/>
      <c r="R76" s="29"/>
      <c r="S76" s="29"/>
      <c r="T76" s="63"/>
      <c r="U76" s="30"/>
      <c r="V76" s="29"/>
      <c r="W76" s="30"/>
    </row>
    <row r="77" spans="1:23" s="31" customFormat="1" ht="10.199999999999999" x14ac:dyDescent="0.2">
      <c r="A77" s="23"/>
      <c r="B77" s="24"/>
      <c r="C77" s="25"/>
      <c r="D77" s="26"/>
      <c r="E77" s="27"/>
      <c r="F77" s="25"/>
      <c r="G77" s="28"/>
      <c r="H77" s="29"/>
      <c r="I77" s="29"/>
      <c r="J77" s="29"/>
      <c r="K77" s="29"/>
      <c r="L77" s="29"/>
      <c r="M77" s="29"/>
      <c r="N77" s="29"/>
      <c r="O77" s="29"/>
      <c r="P77" s="29"/>
      <c r="Q77" s="30"/>
      <c r="R77" s="29"/>
      <c r="S77" s="29"/>
      <c r="T77" s="63"/>
      <c r="U77" s="30"/>
      <c r="V77" s="29"/>
      <c r="W77" s="30"/>
    </row>
    <row r="78" spans="1:23" s="31" customFormat="1" ht="10.199999999999999" x14ac:dyDescent="0.2">
      <c r="A78" s="23"/>
      <c r="B78" s="24"/>
      <c r="C78" s="25"/>
      <c r="D78" s="26"/>
      <c r="E78" s="27"/>
      <c r="F78" s="25"/>
      <c r="G78" s="28"/>
      <c r="H78" s="29"/>
      <c r="I78" s="29"/>
      <c r="J78" s="29"/>
      <c r="K78" s="29"/>
      <c r="L78" s="29"/>
      <c r="M78" s="29"/>
      <c r="N78" s="29"/>
      <c r="O78" s="29"/>
      <c r="P78" s="29"/>
      <c r="Q78" s="30"/>
      <c r="R78" s="29"/>
      <c r="S78" s="29"/>
      <c r="T78" s="63"/>
      <c r="U78" s="30"/>
      <c r="V78" s="29"/>
      <c r="W78" s="30"/>
    </row>
    <row r="79" spans="1:23" s="31" customFormat="1" ht="10.199999999999999" x14ac:dyDescent="0.2">
      <c r="A79" s="23"/>
      <c r="B79" s="24"/>
      <c r="C79" s="25"/>
      <c r="D79" s="26"/>
      <c r="E79" s="27"/>
      <c r="F79" s="25"/>
      <c r="G79" s="28"/>
      <c r="H79" s="29"/>
      <c r="I79" s="29"/>
      <c r="J79" s="29"/>
      <c r="K79" s="29"/>
      <c r="L79" s="29"/>
      <c r="M79" s="29"/>
      <c r="N79" s="29"/>
      <c r="O79" s="29"/>
      <c r="P79" s="29"/>
      <c r="Q79" s="30"/>
      <c r="R79" s="29"/>
      <c r="S79" s="29"/>
      <c r="T79" s="63"/>
      <c r="U79" s="30"/>
      <c r="V79" s="29"/>
      <c r="W79" s="30"/>
    </row>
    <row r="80" spans="1:23" s="31" customFormat="1" ht="10.199999999999999" x14ac:dyDescent="0.2">
      <c r="A80" s="23"/>
      <c r="B80" s="24"/>
      <c r="C80" s="25"/>
      <c r="D80" s="26"/>
      <c r="E80" s="27"/>
      <c r="F80" s="25"/>
      <c r="G80" s="28"/>
      <c r="H80" s="29"/>
      <c r="I80" s="29"/>
      <c r="J80" s="29"/>
      <c r="K80" s="29"/>
      <c r="L80" s="29"/>
      <c r="M80" s="29"/>
      <c r="N80" s="29"/>
      <c r="O80" s="29"/>
      <c r="P80" s="29"/>
      <c r="Q80" s="30"/>
      <c r="R80" s="29"/>
      <c r="S80" s="29"/>
      <c r="T80" s="63"/>
      <c r="U80" s="30"/>
      <c r="V80" s="29"/>
      <c r="W80" s="30"/>
    </row>
    <row r="81" spans="1:23" s="31" customFormat="1" ht="10.199999999999999" x14ac:dyDescent="0.2">
      <c r="A81" s="23"/>
      <c r="B81" s="24"/>
      <c r="C81" s="25"/>
      <c r="D81" s="26"/>
      <c r="E81" s="27"/>
      <c r="F81" s="25"/>
      <c r="G81" s="28"/>
      <c r="H81" s="29"/>
      <c r="I81" s="29"/>
      <c r="J81" s="29"/>
      <c r="K81" s="29"/>
      <c r="L81" s="29"/>
      <c r="M81" s="29"/>
      <c r="N81" s="29"/>
      <c r="O81" s="29"/>
      <c r="P81" s="29"/>
      <c r="Q81" s="30"/>
      <c r="R81" s="29"/>
      <c r="S81" s="29"/>
      <c r="T81" s="63"/>
      <c r="U81" s="30"/>
      <c r="V81" s="29"/>
      <c r="W81" s="30"/>
    </row>
    <row r="82" spans="1:23" s="31" customFormat="1" ht="10.199999999999999" x14ac:dyDescent="0.2">
      <c r="A82" s="23"/>
      <c r="B82" s="24"/>
      <c r="C82" s="25"/>
      <c r="D82" s="26"/>
      <c r="E82" s="27"/>
      <c r="F82" s="25"/>
      <c r="G82" s="28"/>
      <c r="H82" s="29"/>
      <c r="I82" s="29"/>
      <c r="J82" s="29"/>
      <c r="K82" s="29"/>
      <c r="L82" s="29"/>
      <c r="M82" s="29"/>
      <c r="N82" s="29"/>
      <c r="O82" s="29"/>
      <c r="P82" s="29"/>
      <c r="Q82" s="30"/>
      <c r="R82" s="29"/>
      <c r="S82" s="29"/>
      <c r="T82" s="63"/>
      <c r="U82" s="30"/>
      <c r="V82" s="29"/>
      <c r="W82" s="30"/>
    </row>
    <row r="83" spans="1:23" s="31" customFormat="1" ht="10.199999999999999" x14ac:dyDescent="0.2">
      <c r="A83" s="23"/>
      <c r="B83" s="24"/>
      <c r="C83" s="25"/>
      <c r="D83" s="26"/>
      <c r="E83" s="27"/>
      <c r="F83" s="25"/>
      <c r="G83" s="28"/>
      <c r="H83" s="29"/>
      <c r="I83" s="29"/>
      <c r="J83" s="29"/>
      <c r="K83" s="29"/>
      <c r="L83" s="29"/>
      <c r="M83" s="29"/>
      <c r="N83" s="29"/>
      <c r="O83" s="29"/>
      <c r="P83" s="29"/>
      <c r="Q83" s="30"/>
      <c r="R83" s="29"/>
      <c r="S83" s="29"/>
      <c r="T83" s="63"/>
      <c r="U83" s="30"/>
      <c r="V83" s="29"/>
      <c r="W83" s="30"/>
    </row>
    <row r="84" spans="1:23" s="31" customFormat="1" ht="10.199999999999999" x14ac:dyDescent="0.2">
      <c r="A84" s="23"/>
      <c r="B84" s="24"/>
      <c r="C84" s="25"/>
      <c r="D84" s="26"/>
      <c r="E84" s="27"/>
      <c r="F84" s="25"/>
      <c r="G84" s="28"/>
      <c r="H84" s="29"/>
      <c r="I84" s="29"/>
      <c r="J84" s="29"/>
      <c r="K84" s="29"/>
      <c r="L84" s="29"/>
      <c r="M84" s="29"/>
      <c r="N84" s="29"/>
      <c r="O84" s="29"/>
      <c r="P84" s="29"/>
      <c r="Q84" s="30"/>
      <c r="R84" s="29"/>
      <c r="S84" s="29"/>
      <c r="T84" s="63"/>
      <c r="U84" s="30"/>
      <c r="V84" s="29"/>
      <c r="W84" s="30"/>
    </row>
    <row r="85" spans="1:23" s="31" customFormat="1" ht="10.199999999999999" x14ac:dyDescent="0.2">
      <c r="A85" s="23"/>
      <c r="B85" s="24"/>
      <c r="C85" s="25"/>
      <c r="D85" s="26"/>
      <c r="E85" s="27"/>
      <c r="F85" s="25"/>
      <c r="G85" s="28"/>
      <c r="H85" s="29"/>
      <c r="I85" s="29"/>
      <c r="J85" s="29"/>
      <c r="K85" s="29"/>
      <c r="L85" s="29"/>
      <c r="M85" s="29"/>
      <c r="N85" s="29"/>
      <c r="O85" s="29"/>
      <c r="P85" s="29"/>
      <c r="Q85" s="30"/>
      <c r="R85" s="29"/>
      <c r="S85" s="29"/>
      <c r="T85" s="63"/>
      <c r="U85" s="30"/>
      <c r="V85" s="29"/>
      <c r="W85" s="30"/>
    </row>
    <row r="86" spans="1:23" s="31" customFormat="1" ht="10.199999999999999" x14ac:dyDescent="0.2">
      <c r="A86" s="23"/>
      <c r="B86" s="24"/>
      <c r="C86" s="25"/>
      <c r="D86" s="26"/>
      <c r="E86" s="27"/>
      <c r="F86" s="25"/>
      <c r="G86" s="28"/>
      <c r="H86" s="29"/>
      <c r="I86" s="29"/>
      <c r="J86" s="29"/>
      <c r="K86" s="29"/>
      <c r="L86" s="29"/>
      <c r="M86" s="29"/>
      <c r="N86" s="29"/>
      <c r="O86" s="29"/>
      <c r="P86" s="29"/>
      <c r="Q86" s="30"/>
      <c r="R86" s="29"/>
      <c r="S86" s="29"/>
      <c r="T86" s="63"/>
      <c r="U86" s="30"/>
      <c r="V86" s="29"/>
      <c r="W86" s="30"/>
    </row>
    <row r="87" spans="1:23" s="31" customFormat="1" ht="10.199999999999999" x14ac:dyDescent="0.2">
      <c r="A87" s="23"/>
      <c r="B87" s="24"/>
      <c r="C87" s="25"/>
      <c r="D87" s="26"/>
      <c r="E87" s="27"/>
      <c r="F87" s="25"/>
      <c r="G87" s="28"/>
      <c r="H87" s="29"/>
      <c r="I87" s="29"/>
      <c r="J87" s="29"/>
      <c r="K87" s="29"/>
      <c r="L87" s="29"/>
      <c r="M87" s="29"/>
      <c r="N87" s="29"/>
      <c r="O87" s="29"/>
      <c r="P87" s="29"/>
      <c r="Q87" s="30"/>
      <c r="R87" s="29"/>
      <c r="S87" s="29"/>
      <c r="T87" s="63"/>
      <c r="U87" s="30"/>
      <c r="V87" s="29"/>
      <c r="W87" s="30"/>
    </row>
    <row r="88" spans="1:23" s="31" customFormat="1" ht="10.199999999999999" x14ac:dyDescent="0.2">
      <c r="A88" s="23"/>
      <c r="B88" s="24"/>
      <c r="C88" s="25"/>
      <c r="D88" s="26"/>
      <c r="E88" s="27"/>
      <c r="F88" s="25"/>
      <c r="G88" s="28"/>
      <c r="H88" s="29"/>
      <c r="I88" s="29"/>
      <c r="J88" s="29"/>
      <c r="K88" s="29"/>
      <c r="L88" s="29"/>
      <c r="M88" s="29"/>
      <c r="N88" s="29"/>
      <c r="O88" s="29"/>
      <c r="P88" s="29"/>
      <c r="Q88" s="30"/>
      <c r="R88" s="29"/>
      <c r="S88" s="29"/>
      <c r="T88" s="63"/>
      <c r="U88" s="30"/>
      <c r="V88" s="29"/>
      <c r="W88" s="30"/>
    </row>
    <row r="89" spans="1:23" s="31" customFormat="1" ht="10.199999999999999" x14ac:dyDescent="0.2">
      <c r="A89" s="23"/>
      <c r="B89" s="24"/>
      <c r="C89" s="25"/>
      <c r="D89" s="26"/>
      <c r="E89" s="27"/>
      <c r="F89" s="25"/>
      <c r="G89" s="28"/>
      <c r="H89" s="29"/>
      <c r="I89" s="29"/>
      <c r="J89" s="29"/>
      <c r="K89" s="29"/>
      <c r="L89" s="29"/>
      <c r="M89" s="29"/>
      <c r="N89" s="29"/>
      <c r="O89" s="29"/>
      <c r="P89" s="29"/>
      <c r="Q89" s="30"/>
      <c r="R89" s="29"/>
      <c r="S89" s="29"/>
      <c r="T89" s="63"/>
      <c r="U89" s="30"/>
      <c r="V89" s="29"/>
      <c r="W89" s="30"/>
    </row>
    <row r="90" spans="1:23" s="31" customFormat="1" ht="10.199999999999999" x14ac:dyDescent="0.2">
      <c r="A90" s="23"/>
      <c r="B90" s="24"/>
      <c r="C90" s="25"/>
      <c r="D90" s="26"/>
      <c r="E90" s="27"/>
      <c r="F90" s="25"/>
      <c r="G90" s="28"/>
      <c r="H90" s="29"/>
      <c r="I90" s="29"/>
      <c r="J90" s="29"/>
      <c r="K90" s="29"/>
      <c r="L90" s="29"/>
      <c r="M90" s="29"/>
      <c r="N90" s="29"/>
      <c r="O90" s="29"/>
      <c r="P90" s="29"/>
      <c r="Q90" s="30"/>
      <c r="R90" s="29"/>
      <c r="S90" s="29"/>
      <c r="T90" s="63"/>
      <c r="U90" s="30"/>
      <c r="V90" s="29"/>
      <c r="W90" s="30"/>
    </row>
    <row r="91" spans="1:23" s="31" customFormat="1" ht="10.199999999999999" x14ac:dyDescent="0.2">
      <c r="A91" s="23"/>
      <c r="B91" s="24"/>
      <c r="C91" s="25"/>
      <c r="D91" s="26"/>
      <c r="E91" s="27"/>
      <c r="F91" s="25"/>
      <c r="G91" s="28"/>
      <c r="H91" s="29"/>
      <c r="I91" s="29"/>
      <c r="J91" s="29"/>
      <c r="K91" s="29"/>
      <c r="L91" s="29"/>
      <c r="M91" s="29"/>
      <c r="N91" s="29"/>
      <c r="O91" s="29"/>
      <c r="P91" s="29"/>
      <c r="Q91" s="30"/>
      <c r="R91" s="29"/>
      <c r="S91" s="29"/>
      <c r="T91" s="63"/>
      <c r="U91" s="30"/>
      <c r="V91" s="29"/>
      <c r="W91" s="30"/>
    </row>
    <row r="92" spans="1:23" s="31" customFormat="1" ht="10.199999999999999" x14ac:dyDescent="0.2">
      <c r="A92" s="23"/>
      <c r="B92" s="24"/>
      <c r="C92" s="25"/>
      <c r="D92" s="26"/>
      <c r="E92" s="27"/>
      <c r="F92" s="25"/>
      <c r="G92" s="28"/>
      <c r="H92" s="29"/>
      <c r="I92" s="29"/>
      <c r="J92" s="29"/>
      <c r="K92" s="29"/>
      <c r="L92" s="29"/>
      <c r="M92" s="29"/>
      <c r="N92" s="29"/>
      <c r="O92" s="29"/>
      <c r="P92" s="29"/>
      <c r="Q92" s="30"/>
      <c r="R92" s="29"/>
      <c r="S92" s="29"/>
      <c r="T92" s="63"/>
      <c r="U92" s="30"/>
      <c r="V92" s="29"/>
      <c r="W92" s="30"/>
    </row>
    <row r="93" spans="1:23" s="31" customFormat="1" ht="10.199999999999999" x14ac:dyDescent="0.2">
      <c r="A93" s="23"/>
      <c r="B93" s="24"/>
      <c r="C93" s="25"/>
      <c r="D93" s="26"/>
      <c r="E93" s="27"/>
      <c r="F93" s="25"/>
      <c r="G93" s="28"/>
      <c r="H93" s="29"/>
      <c r="I93" s="29"/>
      <c r="J93" s="29"/>
      <c r="K93" s="29"/>
      <c r="L93" s="29"/>
      <c r="M93" s="29"/>
      <c r="N93" s="29"/>
      <c r="O93" s="29"/>
      <c r="P93" s="29"/>
      <c r="Q93" s="30"/>
      <c r="R93" s="29"/>
      <c r="S93" s="29"/>
      <c r="T93" s="63"/>
      <c r="U93" s="30"/>
      <c r="V93" s="29"/>
      <c r="W93" s="30"/>
    </row>
    <row r="94" spans="1:23" s="31" customFormat="1" ht="10.199999999999999" x14ac:dyDescent="0.2">
      <c r="A94" s="23"/>
      <c r="B94" s="24"/>
      <c r="C94" s="25"/>
      <c r="D94" s="26"/>
      <c r="E94" s="27"/>
      <c r="F94" s="25"/>
      <c r="G94" s="28"/>
      <c r="H94" s="29"/>
      <c r="I94" s="29"/>
      <c r="J94" s="29"/>
      <c r="K94" s="29"/>
      <c r="L94" s="29"/>
      <c r="M94" s="29"/>
      <c r="N94" s="29"/>
      <c r="O94" s="29"/>
      <c r="P94" s="29"/>
      <c r="Q94" s="30"/>
      <c r="R94" s="29"/>
      <c r="S94" s="29"/>
      <c r="T94" s="63"/>
      <c r="U94" s="30"/>
      <c r="V94" s="29"/>
      <c r="W94" s="30"/>
    </row>
    <row r="95" spans="1:23" s="31" customFormat="1" ht="10.199999999999999" x14ac:dyDescent="0.2">
      <c r="A95" s="23"/>
      <c r="B95" s="24"/>
      <c r="C95" s="25"/>
      <c r="D95" s="26"/>
      <c r="E95" s="27"/>
      <c r="F95" s="25"/>
      <c r="G95" s="28"/>
      <c r="H95" s="29"/>
      <c r="I95" s="29"/>
      <c r="J95" s="29"/>
      <c r="K95" s="29"/>
      <c r="L95" s="29"/>
      <c r="M95" s="29"/>
      <c r="N95" s="29"/>
      <c r="O95" s="29"/>
      <c r="P95" s="29"/>
      <c r="Q95" s="30"/>
      <c r="R95" s="29"/>
      <c r="S95" s="29"/>
      <c r="T95" s="63"/>
      <c r="U95" s="30"/>
      <c r="V95" s="29"/>
      <c r="W95" s="30"/>
    </row>
    <row r="96" spans="1:23" s="31" customFormat="1" ht="10.199999999999999" x14ac:dyDescent="0.2">
      <c r="A96" s="23"/>
      <c r="B96" s="24"/>
      <c r="C96" s="25"/>
      <c r="D96" s="26"/>
      <c r="E96" s="27"/>
      <c r="F96" s="25"/>
      <c r="G96" s="28"/>
      <c r="H96" s="29"/>
      <c r="I96" s="29"/>
      <c r="J96" s="29"/>
      <c r="K96" s="29"/>
      <c r="L96" s="29"/>
      <c r="M96" s="29"/>
      <c r="N96" s="29"/>
      <c r="O96" s="29"/>
      <c r="P96" s="29"/>
      <c r="Q96" s="30"/>
      <c r="R96" s="29"/>
      <c r="S96" s="29"/>
      <c r="T96" s="63"/>
      <c r="U96" s="30"/>
      <c r="V96" s="29"/>
      <c r="W96" s="30"/>
    </row>
    <row r="97" spans="1:23" s="31" customFormat="1" ht="10.199999999999999" x14ac:dyDescent="0.2">
      <c r="A97" s="23"/>
      <c r="B97" s="24"/>
      <c r="C97" s="25"/>
      <c r="D97" s="26"/>
      <c r="E97" s="27"/>
      <c r="F97" s="25"/>
      <c r="G97" s="28"/>
      <c r="H97" s="29"/>
      <c r="I97" s="29"/>
      <c r="J97" s="29"/>
      <c r="K97" s="29"/>
      <c r="L97" s="29"/>
      <c r="M97" s="29"/>
      <c r="N97" s="29"/>
      <c r="O97" s="29"/>
      <c r="P97" s="29"/>
      <c r="Q97" s="30"/>
      <c r="R97" s="29"/>
      <c r="S97" s="29"/>
      <c r="T97" s="63"/>
      <c r="U97" s="30"/>
      <c r="V97" s="29"/>
      <c r="W97" s="30"/>
    </row>
    <row r="98" spans="1:23" s="31" customFormat="1" ht="10.199999999999999" x14ac:dyDescent="0.2">
      <c r="A98" s="23"/>
      <c r="B98" s="24"/>
      <c r="C98" s="25"/>
      <c r="D98" s="26"/>
      <c r="E98" s="27"/>
      <c r="F98" s="25"/>
      <c r="G98" s="28"/>
      <c r="H98" s="29"/>
      <c r="I98" s="29"/>
      <c r="J98" s="29"/>
      <c r="K98" s="29"/>
      <c r="L98" s="29"/>
      <c r="M98" s="29"/>
      <c r="N98" s="29"/>
      <c r="O98" s="29"/>
      <c r="P98" s="29"/>
      <c r="Q98" s="30"/>
      <c r="R98" s="29"/>
      <c r="S98" s="29"/>
      <c r="T98" s="63"/>
      <c r="U98" s="30"/>
      <c r="V98" s="29"/>
      <c r="W98" s="30"/>
    </row>
    <row r="99" spans="1:23" s="31" customFormat="1" ht="10.199999999999999" x14ac:dyDescent="0.2">
      <c r="A99" s="23"/>
      <c r="B99" s="24"/>
      <c r="C99" s="25"/>
      <c r="D99" s="26"/>
      <c r="E99" s="27"/>
      <c r="F99" s="25"/>
      <c r="G99" s="28"/>
      <c r="H99" s="29"/>
      <c r="I99" s="29"/>
      <c r="J99" s="29"/>
      <c r="K99" s="29"/>
      <c r="L99" s="29"/>
      <c r="M99" s="29"/>
      <c r="N99" s="29"/>
      <c r="O99" s="29"/>
      <c r="P99" s="29"/>
      <c r="Q99" s="30"/>
      <c r="R99" s="29"/>
      <c r="S99" s="29"/>
      <c r="T99" s="63"/>
      <c r="U99" s="30"/>
      <c r="V99" s="29"/>
      <c r="W99" s="30"/>
    </row>
    <row r="100" spans="1:23" s="31" customFormat="1" ht="10.199999999999999" x14ac:dyDescent="0.2">
      <c r="A100" s="23"/>
      <c r="B100" s="24"/>
      <c r="C100" s="25"/>
      <c r="D100" s="26"/>
      <c r="E100" s="27"/>
      <c r="F100" s="25"/>
      <c r="G100" s="28"/>
      <c r="H100" s="29"/>
      <c r="I100" s="29"/>
      <c r="J100" s="29"/>
      <c r="K100" s="29"/>
      <c r="L100" s="29"/>
      <c r="M100" s="29"/>
      <c r="N100" s="29"/>
      <c r="O100" s="29"/>
      <c r="P100" s="29"/>
      <c r="Q100" s="30"/>
      <c r="R100" s="29"/>
      <c r="S100" s="29"/>
      <c r="T100" s="63"/>
      <c r="U100" s="30"/>
      <c r="V100" s="29"/>
      <c r="W100" s="30"/>
    </row>
    <row r="101" spans="1:23" s="31" customFormat="1" ht="10.199999999999999" x14ac:dyDescent="0.2">
      <c r="A101" s="23"/>
      <c r="B101" s="24"/>
      <c r="C101" s="25"/>
      <c r="D101" s="26"/>
      <c r="E101" s="27"/>
      <c r="F101" s="25"/>
      <c r="G101" s="28"/>
      <c r="H101" s="29"/>
      <c r="I101" s="29"/>
      <c r="J101" s="29"/>
      <c r="K101" s="29"/>
      <c r="L101" s="29"/>
      <c r="M101" s="29"/>
      <c r="N101" s="29"/>
      <c r="O101" s="29"/>
      <c r="P101" s="29"/>
      <c r="Q101" s="30"/>
      <c r="R101" s="29"/>
      <c r="S101" s="29"/>
      <c r="T101" s="63"/>
      <c r="U101" s="30"/>
      <c r="V101" s="29"/>
      <c r="W101" s="30"/>
    </row>
    <row r="102" spans="1:23" s="31" customFormat="1" ht="10.199999999999999" x14ac:dyDescent="0.2">
      <c r="A102" s="23"/>
      <c r="B102" s="24"/>
      <c r="C102" s="25"/>
      <c r="D102" s="26"/>
      <c r="E102" s="27"/>
      <c r="F102" s="25"/>
      <c r="G102" s="28"/>
      <c r="H102" s="29"/>
      <c r="I102" s="29"/>
      <c r="J102" s="29"/>
      <c r="K102" s="29"/>
      <c r="L102" s="29"/>
      <c r="M102" s="29"/>
      <c r="N102" s="29"/>
      <c r="O102" s="29"/>
      <c r="P102" s="29"/>
      <c r="Q102" s="30"/>
      <c r="R102" s="29"/>
      <c r="S102" s="29"/>
      <c r="T102" s="63"/>
      <c r="U102" s="30"/>
      <c r="V102" s="29"/>
      <c r="W102" s="30"/>
    </row>
    <row r="103" spans="1:23" s="31" customFormat="1" ht="10.199999999999999" x14ac:dyDescent="0.2">
      <c r="A103" s="23"/>
      <c r="B103" s="24"/>
      <c r="C103" s="25"/>
      <c r="D103" s="26"/>
      <c r="E103" s="27"/>
      <c r="F103" s="25"/>
      <c r="G103" s="28"/>
      <c r="H103" s="29"/>
      <c r="I103" s="29"/>
      <c r="J103" s="29"/>
      <c r="K103" s="29"/>
      <c r="L103" s="29"/>
      <c r="M103" s="29"/>
      <c r="N103" s="29"/>
      <c r="O103" s="29"/>
      <c r="P103" s="29"/>
      <c r="Q103" s="30"/>
      <c r="R103" s="29"/>
      <c r="S103" s="29"/>
      <c r="T103" s="63"/>
      <c r="U103" s="30"/>
      <c r="V103" s="29"/>
      <c r="W103" s="30"/>
    </row>
    <row r="104" spans="1:23" s="31" customFormat="1" ht="10.199999999999999" x14ac:dyDescent="0.2">
      <c r="A104" s="23"/>
      <c r="B104" s="24"/>
      <c r="C104" s="25"/>
      <c r="D104" s="26"/>
      <c r="E104" s="27"/>
      <c r="F104" s="25"/>
      <c r="G104" s="28"/>
      <c r="H104" s="29"/>
      <c r="I104" s="29"/>
      <c r="J104" s="29"/>
      <c r="K104" s="29"/>
      <c r="L104" s="29"/>
      <c r="M104" s="29"/>
      <c r="N104" s="29"/>
      <c r="O104" s="29"/>
      <c r="P104" s="29"/>
      <c r="Q104" s="30"/>
      <c r="R104" s="29"/>
      <c r="S104" s="29"/>
      <c r="T104" s="63"/>
      <c r="U104" s="30"/>
      <c r="V104" s="29"/>
      <c r="W104" s="30"/>
    </row>
    <row r="105" spans="1:23" s="31" customFormat="1" ht="10.199999999999999" x14ac:dyDescent="0.2">
      <c r="A105" s="23"/>
      <c r="B105" s="24"/>
      <c r="C105" s="25"/>
      <c r="D105" s="26"/>
      <c r="E105" s="27"/>
      <c r="F105" s="25"/>
      <c r="G105" s="28"/>
      <c r="H105" s="29"/>
      <c r="I105" s="29"/>
      <c r="J105" s="29"/>
      <c r="K105" s="29"/>
      <c r="L105" s="29"/>
      <c r="M105" s="29"/>
      <c r="N105" s="29"/>
      <c r="O105" s="29"/>
      <c r="P105" s="29"/>
      <c r="Q105" s="30"/>
      <c r="R105" s="29"/>
      <c r="S105" s="29"/>
      <c r="T105" s="63"/>
      <c r="U105" s="30"/>
      <c r="V105" s="29"/>
      <c r="W105" s="30"/>
    </row>
    <row r="106" spans="1:23" s="31" customFormat="1" ht="10.199999999999999" x14ac:dyDescent="0.2">
      <c r="A106" s="23"/>
      <c r="B106" s="24"/>
      <c r="C106" s="25"/>
      <c r="D106" s="26"/>
      <c r="E106" s="27"/>
      <c r="F106" s="25"/>
      <c r="G106" s="28"/>
      <c r="H106" s="29"/>
      <c r="I106" s="29"/>
      <c r="J106" s="29"/>
      <c r="K106" s="29"/>
      <c r="L106" s="29"/>
      <c r="M106" s="29"/>
      <c r="N106" s="29"/>
      <c r="O106" s="29"/>
      <c r="P106" s="29"/>
      <c r="Q106" s="30"/>
      <c r="R106" s="29"/>
      <c r="S106" s="29"/>
      <c r="T106" s="63"/>
      <c r="U106" s="30"/>
      <c r="V106" s="29"/>
      <c r="W106" s="30"/>
    </row>
    <row r="107" spans="1:23" s="31" customFormat="1" ht="10.199999999999999" x14ac:dyDescent="0.2">
      <c r="A107" s="23"/>
      <c r="B107" s="24"/>
      <c r="C107" s="25"/>
      <c r="D107" s="26"/>
      <c r="E107" s="27"/>
      <c r="F107" s="25"/>
      <c r="G107" s="28"/>
      <c r="H107" s="29"/>
      <c r="I107" s="29"/>
      <c r="J107" s="29"/>
      <c r="K107" s="29"/>
      <c r="L107" s="29"/>
      <c r="M107" s="29"/>
      <c r="N107" s="29"/>
      <c r="O107" s="29"/>
      <c r="P107" s="29"/>
      <c r="Q107" s="30"/>
      <c r="R107" s="29"/>
      <c r="S107" s="29"/>
      <c r="T107" s="63"/>
      <c r="U107" s="30"/>
      <c r="V107" s="29"/>
      <c r="W107" s="30"/>
    </row>
    <row r="108" spans="1:23" s="31" customFormat="1" ht="10.199999999999999" x14ac:dyDescent="0.2">
      <c r="A108" s="23"/>
      <c r="B108" s="24"/>
      <c r="C108" s="25"/>
      <c r="D108" s="26"/>
      <c r="E108" s="27"/>
      <c r="F108" s="25"/>
      <c r="G108" s="28"/>
      <c r="H108" s="29"/>
      <c r="I108" s="29"/>
      <c r="J108" s="29"/>
      <c r="K108" s="29"/>
      <c r="L108" s="29"/>
      <c r="M108" s="29"/>
      <c r="N108" s="29"/>
      <c r="O108" s="29"/>
      <c r="P108" s="29"/>
      <c r="Q108" s="30"/>
      <c r="R108" s="29"/>
      <c r="S108" s="29"/>
      <c r="T108" s="63"/>
      <c r="U108" s="30"/>
      <c r="V108" s="29"/>
      <c r="W108" s="30"/>
    </row>
    <row r="109" spans="1:23" s="31" customFormat="1" ht="10.199999999999999" x14ac:dyDescent="0.2">
      <c r="A109" s="23"/>
      <c r="B109" s="24"/>
      <c r="C109" s="25"/>
      <c r="D109" s="26"/>
      <c r="E109" s="27"/>
      <c r="F109" s="25"/>
      <c r="G109" s="28"/>
      <c r="H109" s="29"/>
      <c r="I109" s="29"/>
      <c r="J109" s="29"/>
      <c r="K109" s="29"/>
      <c r="L109" s="29"/>
      <c r="M109" s="29"/>
      <c r="N109" s="29"/>
      <c r="O109" s="29"/>
      <c r="P109" s="29"/>
      <c r="Q109" s="30"/>
      <c r="R109" s="29"/>
      <c r="S109" s="29"/>
      <c r="T109" s="63"/>
      <c r="U109" s="30"/>
      <c r="V109" s="29"/>
      <c r="W109" s="30"/>
    </row>
    <row r="110" spans="1:23" s="31" customFormat="1" ht="10.199999999999999" x14ac:dyDescent="0.2">
      <c r="A110" s="23"/>
      <c r="B110" s="24"/>
      <c r="C110" s="25"/>
      <c r="D110" s="26"/>
      <c r="E110" s="27"/>
      <c r="F110" s="25"/>
      <c r="G110" s="28"/>
      <c r="H110" s="29"/>
      <c r="I110" s="29"/>
      <c r="J110" s="29"/>
      <c r="K110" s="29"/>
      <c r="L110" s="29"/>
      <c r="M110" s="29"/>
      <c r="N110" s="29"/>
      <c r="O110" s="29"/>
      <c r="P110" s="29"/>
      <c r="Q110" s="30"/>
      <c r="R110" s="29"/>
      <c r="S110" s="29"/>
      <c r="T110" s="63"/>
      <c r="U110" s="30"/>
      <c r="V110" s="29"/>
      <c r="W110" s="30"/>
    </row>
    <row r="111" spans="1:23" s="31" customFormat="1" ht="10.199999999999999" x14ac:dyDescent="0.2">
      <c r="A111" s="23"/>
      <c r="B111" s="24"/>
      <c r="C111" s="25"/>
      <c r="D111" s="26"/>
      <c r="E111" s="27"/>
      <c r="F111" s="25"/>
      <c r="G111" s="28"/>
      <c r="H111" s="29"/>
      <c r="I111" s="29"/>
      <c r="J111" s="29"/>
      <c r="K111" s="29"/>
      <c r="L111" s="29"/>
      <c r="M111" s="29"/>
      <c r="N111" s="29"/>
      <c r="O111" s="29"/>
      <c r="P111" s="29"/>
      <c r="Q111" s="30"/>
      <c r="R111" s="29"/>
      <c r="S111" s="29"/>
      <c r="T111" s="63"/>
      <c r="U111" s="30"/>
      <c r="V111" s="29"/>
      <c r="W111" s="30"/>
    </row>
    <row r="112" spans="1:23" s="31" customFormat="1" ht="10.199999999999999" x14ac:dyDescent="0.2">
      <c r="A112" s="23"/>
      <c r="B112" s="24"/>
      <c r="C112" s="25"/>
      <c r="D112" s="26"/>
      <c r="E112" s="27"/>
      <c r="F112" s="25"/>
      <c r="G112" s="28"/>
      <c r="H112" s="29"/>
      <c r="I112" s="29"/>
      <c r="J112" s="29"/>
      <c r="K112" s="29"/>
      <c r="L112" s="29"/>
      <c r="M112" s="29"/>
      <c r="N112" s="29"/>
      <c r="O112" s="29"/>
      <c r="P112" s="29"/>
      <c r="Q112" s="30"/>
      <c r="R112" s="29"/>
      <c r="S112" s="29"/>
      <c r="T112" s="63"/>
      <c r="U112" s="30"/>
      <c r="V112" s="29"/>
      <c r="W112" s="30"/>
    </row>
    <row r="113" spans="1:23" s="31" customFormat="1" ht="10.199999999999999" x14ac:dyDescent="0.2">
      <c r="A113" s="23"/>
      <c r="B113" s="24"/>
      <c r="C113" s="25"/>
      <c r="D113" s="26"/>
      <c r="E113" s="27"/>
      <c r="F113" s="25"/>
      <c r="G113" s="28"/>
      <c r="H113" s="29"/>
      <c r="I113" s="29"/>
      <c r="J113" s="29"/>
      <c r="K113" s="29"/>
      <c r="L113" s="29"/>
      <c r="M113" s="29"/>
      <c r="N113" s="29"/>
      <c r="O113" s="29"/>
      <c r="P113" s="29"/>
      <c r="Q113" s="30"/>
      <c r="R113" s="29"/>
      <c r="S113" s="29"/>
      <c r="T113" s="63"/>
      <c r="U113" s="30"/>
      <c r="V113" s="29"/>
      <c r="W113" s="30"/>
    </row>
    <row r="114" spans="1:23" s="31" customFormat="1" ht="10.199999999999999" x14ac:dyDescent="0.2">
      <c r="A114" s="23"/>
      <c r="B114" s="24"/>
      <c r="C114" s="25"/>
      <c r="D114" s="26"/>
      <c r="E114" s="27"/>
      <c r="F114" s="25"/>
      <c r="G114" s="28"/>
      <c r="H114" s="29"/>
      <c r="I114" s="29"/>
      <c r="J114" s="29"/>
      <c r="K114" s="29"/>
      <c r="L114" s="29"/>
      <c r="M114" s="29"/>
      <c r="N114" s="29"/>
      <c r="O114" s="29"/>
      <c r="P114" s="29"/>
      <c r="Q114" s="30"/>
      <c r="R114" s="29"/>
      <c r="S114" s="29"/>
      <c r="T114" s="63"/>
      <c r="U114" s="30"/>
      <c r="V114" s="29"/>
      <c r="W114" s="30"/>
    </row>
    <row r="115" spans="1:23" s="31" customFormat="1" ht="10.199999999999999" x14ac:dyDescent="0.2">
      <c r="A115" s="23"/>
      <c r="B115" s="24"/>
      <c r="C115" s="25"/>
      <c r="D115" s="26"/>
      <c r="E115" s="27"/>
      <c r="F115" s="25"/>
      <c r="G115" s="28"/>
      <c r="H115" s="29"/>
      <c r="I115" s="29"/>
      <c r="J115" s="29"/>
      <c r="K115" s="29"/>
      <c r="L115" s="29"/>
      <c r="M115" s="29"/>
      <c r="N115" s="29"/>
      <c r="O115" s="29"/>
      <c r="P115" s="29"/>
      <c r="Q115" s="30"/>
      <c r="R115" s="29"/>
      <c r="S115" s="29"/>
      <c r="T115" s="63"/>
      <c r="U115" s="30"/>
      <c r="V115" s="29"/>
      <c r="W115" s="30"/>
    </row>
    <row r="116" spans="1:23" s="31" customFormat="1" ht="10.199999999999999" x14ac:dyDescent="0.2">
      <c r="A116" s="23"/>
      <c r="B116" s="24"/>
      <c r="C116" s="25"/>
      <c r="D116" s="26"/>
      <c r="E116" s="27"/>
      <c r="F116" s="25"/>
      <c r="G116" s="28"/>
      <c r="H116" s="29"/>
      <c r="I116" s="29"/>
      <c r="J116" s="29"/>
      <c r="K116" s="29"/>
      <c r="L116" s="29"/>
      <c r="M116" s="29"/>
      <c r="N116" s="29"/>
      <c r="O116" s="29"/>
      <c r="P116" s="29"/>
      <c r="Q116" s="30"/>
      <c r="R116" s="29"/>
      <c r="S116" s="29"/>
      <c r="T116" s="63"/>
      <c r="U116" s="30"/>
      <c r="V116" s="29"/>
      <c r="W116" s="30"/>
    </row>
    <row r="117" spans="1:23" s="31" customFormat="1" ht="10.199999999999999" x14ac:dyDescent="0.2">
      <c r="A117" s="23"/>
      <c r="B117" s="24"/>
      <c r="C117" s="25"/>
      <c r="D117" s="26"/>
      <c r="E117" s="27"/>
      <c r="F117" s="25"/>
      <c r="G117" s="28"/>
      <c r="H117" s="29"/>
      <c r="I117" s="29"/>
      <c r="J117" s="29"/>
      <c r="K117" s="29"/>
      <c r="L117" s="29"/>
      <c r="M117" s="29"/>
      <c r="N117" s="29"/>
      <c r="O117" s="29"/>
      <c r="P117" s="29"/>
      <c r="Q117" s="30"/>
      <c r="R117" s="29"/>
      <c r="S117" s="29"/>
      <c r="T117" s="63"/>
      <c r="U117" s="30"/>
      <c r="V117" s="29"/>
      <c r="W117" s="30"/>
    </row>
    <row r="118" spans="1:23" s="31" customFormat="1" ht="10.199999999999999" x14ac:dyDescent="0.2">
      <c r="A118" s="23"/>
      <c r="B118" s="24"/>
      <c r="C118" s="25"/>
      <c r="D118" s="26"/>
      <c r="E118" s="27"/>
      <c r="F118" s="25"/>
      <c r="G118" s="28"/>
      <c r="H118" s="29"/>
      <c r="I118" s="29"/>
      <c r="J118" s="29"/>
      <c r="K118" s="29"/>
      <c r="L118" s="29"/>
      <c r="M118" s="29"/>
      <c r="N118" s="29"/>
      <c r="O118" s="29"/>
      <c r="P118" s="29"/>
      <c r="Q118" s="30"/>
      <c r="R118" s="29"/>
      <c r="S118" s="29"/>
      <c r="T118" s="63"/>
      <c r="U118" s="30"/>
      <c r="V118" s="29"/>
      <c r="W118" s="30"/>
    </row>
    <row r="119" spans="1:23" s="31" customFormat="1" ht="10.199999999999999" x14ac:dyDescent="0.2">
      <c r="A119" s="23"/>
      <c r="B119" s="24"/>
      <c r="C119" s="25"/>
      <c r="D119" s="26"/>
      <c r="E119" s="27"/>
      <c r="F119" s="25"/>
      <c r="G119" s="28"/>
      <c r="H119" s="29"/>
      <c r="I119" s="29"/>
      <c r="J119" s="29"/>
      <c r="K119" s="29"/>
      <c r="L119" s="29"/>
      <c r="M119" s="29"/>
      <c r="N119" s="29"/>
      <c r="O119" s="29"/>
      <c r="P119" s="29"/>
      <c r="Q119" s="30"/>
      <c r="R119" s="29"/>
      <c r="S119" s="29"/>
      <c r="T119" s="63"/>
      <c r="U119" s="30"/>
      <c r="V119" s="29"/>
      <c r="W119" s="30"/>
    </row>
    <row r="120" spans="1:23" s="31" customFormat="1" ht="10.199999999999999" x14ac:dyDescent="0.2">
      <c r="A120" s="23"/>
      <c r="B120" s="24"/>
      <c r="C120" s="25"/>
      <c r="D120" s="26"/>
      <c r="E120" s="27"/>
      <c r="F120" s="25"/>
      <c r="G120" s="28"/>
      <c r="H120" s="29"/>
      <c r="I120" s="29"/>
      <c r="J120" s="29"/>
      <c r="K120" s="29"/>
      <c r="L120" s="29"/>
      <c r="M120" s="29"/>
      <c r="N120" s="29"/>
      <c r="O120" s="29"/>
      <c r="P120" s="29"/>
      <c r="Q120" s="30"/>
      <c r="R120" s="29"/>
      <c r="S120" s="29"/>
      <c r="T120" s="63"/>
      <c r="U120" s="30"/>
      <c r="V120" s="29"/>
      <c r="W120" s="30"/>
    </row>
    <row r="121" spans="1:23" s="31" customFormat="1" ht="10.199999999999999" x14ac:dyDescent="0.2">
      <c r="A121" s="23"/>
      <c r="B121" s="24"/>
      <c r="C121" s="25"/>
      <c r="D121" s="26"/>
      <c r="E121" s="27"/>
      <c r="F121" s="25"/>
      <c r="G121" s="28"/>
      <c r="H121" s="29"/>
      <c r="I121" s="29"/>
      <c r="J121" s="29"/>
      <c r="K121" s="29"/>
      <c r="L121" s="29"/>
      <c r="M121" s="29"/>
      <c r="N121" s="29"/>
      <c r="O121" s="29"/>
      <c r="P121" s="29"/>
      <c r="Q121" s="30"/>
      <c r="R121" s="29"/>
      <c r="S121" s="29"/>
      <c r="T121" s="63"/>
      <c r="U121" s="30"/>
      <c r="V121" s="29"/>
      <c r="W121" s="30"/>
    </row>
  </sheetData>
  <mergeCells count="48">
    <mergeCell ref="E57:F57"/>
    <mergeCell ref="I57:J57"/>
    <mergeCell ref="C54:D54"/>
    <mergeCell ref="E54:F54"/>
    <mergeCell ref="I54:J54"/>
    <mergeCell ref="C56:D56"/>
    <mergeCell ref="E56:F56"/>
    <mergeCell ref="I56:J56"/>
    <mergeCell ref="C51:D51"/>
    <mergeCell ref="C52:D52"/>
    <mergeCell ref="A49:G49"/>
    <mergeCell ref="E50:F50"/>
    <mergeCell ref="C50:D50"/>
    <mergeCell ref="E51:F51"/>
    <mergeCell ref="E52:F52"/>
    <mergeCell ref="A46:F46"/>
    <mergeCell ref="A47:G47"/>
    <mergeCell ref="A48:G48"/>
    <mergeCell ref="H47:J47"/>
    <mergeCell ref="H48:J48"/>
    <mergeCell ref="A63:B63"/>
    <mergeCell ref="C53:D53"/>
    <mergeCell ref="C59:D59"/>
    <mergeCell ref="A59:B59"/>
    <mergeCell ref="A62:G62"/>
    <mergeCell ref="E63:F63"/>
    <mergeCell ref="C55:D55"/>
    <mergeCell ref="C63:D63"/>
    <mergeCell ref="E53:F53"/>
    <mergeCell ref="E59:F59"/>
    <mergeCell ref="A60:G60"/>
    <mergeCell ref="A61:G61"/>
    <mergeCell ref="E55:F55"/>
    <mergeCell ref="C58:D58"/>
    <mergeCell ref="E58:F58"/>
    <mergeCell ref="C57:D57"/>
    <mergeCell ref="H49:J49"/>
    <mergeCell ref="I51:J51"/>
    <mergeCell ref="I50:J50"/>
    <mergeCell ref="I52:J52"/>
    <mergeCell ref="I63:J63"/>
    <mergeCell ref="H62:J62"/>
    <mergeCell ref="H60:J60"/>
    <mergeCell ref="H61:J61"/>
    <mergeCell ref="I53:J53"/>
    <mergeCell ref="I59:J59"/>
    <mergeCell ref="I55:J55"/>
    <mergeCell ref="I58:J58"/>
  </mergeCells>
  <phoneticPr fontId="3" type="noConversion"/>
  <conditionalFormatting sqref="E50:E53 C50:C59 E55:E59 C63 E63">
    <cfRule type="cellIs" dxfId="0" priority="1" operator="equal">
      <formula>0</formula>
    </cfRule>
  </conditionalFormatting>
  <dataValidations xWindow="1632" yWindow="426" count="2">
    <dataValidation type="list" allowBlank="1" showInputMessage="1" showErrorMessage="1" sqref="B2:B44" xr:uid="{00000000-0002-0000-0000-000001000000}">
      <formula1>taxony</formula1>
    </dataValidation>
    <dataValidation type="list" errorStyle="warning" allowBlank="1" showInputMessage="1" showErrorMessage="1" prompt="pokud nenalezneš, buď doplň do vedlejšího listu &quot;opatreni 1&quot; nebo piš libovolný vlastní text" sqref="G2:W44" xr:uid="{00000000-0002-0000-0000-000000000000}">
      <formula1>Navrh_opatreni</formula1>
    </dataValidation>
  </dataValidations>
  <pageMargins left="0.51181102362204722" right="0.11811023622047245" top="0.70866141732283472" bottom="0.19685039370078741" header="0.31496062992125984" footer="0.31496062992125984"/>
  <pageSetup paperSize="8" scale="77" fitToHeight="7" orientation="landscape" horizontalDpi="300" verticalDpi="300" r:id="rId1"/>
  <headerFooter>
    <oddHeader>&amp;L&amp;"Arial,Obyčejné"&amp;10Rozpočet Arboristika&amp;C&amp;"Arial,Obyčejné"Park U Rybníčku&amp;R&amp;"Arial,Obyčejné"&amp;10Staré Splavy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EA9E3-1AA8-44A2-9134-E8E7D8936AB3}">
  <sheetPr>
    <pageSetUpPr fitToPage="1"/>
  </sheetPr>
  <dimension ref="A1:IV74"/>
  <sheetViews>
    <sheetView topLeftCell="A54" zoomScaleNormal="100" workbookViewId="0">
      <selection activeCell="E72" sqref="E72"/>
    </sheetView>
  </sheetViews>
  <sheetFormatPr defaultColWidth="9.109375" defaultRowHeight="14.4" x14ac:dyDescent="0.3"/>
  <cols>
    <col min="1" max="1" width="7.21875" style="86" customWidth="1"/>
    <col min="2" max="2" width="48.109375" style="86" customWidth="1"/>
    <col min="3" max="3" width="6" style="86" customWidth="1"/>
    <col min="4" max="4" width="9.109375" style="86"/>
    <col min="5" max="5" width="10.109375" style="86" customWidth="1"/>
    <col min="6" max="6" width="13.5546875" style="86" customWidth="1"/>
    <col min="7" max="7" width="9.109375" style="86"/>
    <col min="8" max="8" width="9.88671875" style="86" bestFit="1" customWidth="1"/>
    <col min="9" max="256" width="9.109375" style="86"/>
    <col min="257" max="257" width="4.33203125" style="86" customWidth="1"/>
    <col min="258" max="258" width="48.109375" style="86" customWidth="1"/>
    <col min="259" max="259" width="6" style="86" customWidth="1"/>
    <col min="260" max="260" width="9.109375" style="86"/>
    <col min="261" max="261" width="10.109375" style="86" customWidth="1"/>
    <col min="262" max="262" width="13.5546875" style="86" customWidth="1"/>
    <col min="263" max="263" width="9.109375" style="86"/>
    <col min="264" max="264" width="9.88671875" style="86" bestFit="1" customWidth="1"/>
    <col min="265" max="512" width="9.109375" style="86"/>
    <col min="513" max="513" width="4.33203125" style="86" customWidth="1"/>
    <col min="514" max="514" width="48.109375" style="86" customWidth="1"/>
    <col min="515" max="515" width="6" style="86" customWidth="1"/>
    <col min="516" max="516" width="9.109375" style="86"/>
    <col min="517" max="517" width="10.109375" style="86" customWidth="1"/>
    <col min="518" max="518" width="13.5546875" style="86" customWidth="1"/>
    <col min="519" max="519" width="9.109375" style="86"/>
    <col min="520" max="520" width="9.88671875" style="86" bestFit="1" customWidth="1"/>
    <col min="521" max="768" width="9.109375" style="86"/>
    <col min="769" max="769" width="4.33203125" style="86" customWidth="1"/>
    <col min="770" max="770" width="48.109375" style="86" customWidth="1"/>
    <col min="771" max="771" width="6" style="86" customWidth="1"/>
    <col min="772" max="772" width="9.109375" style="86"/>
    <col min="773" max="773" width="10.109375" style="86" customWidth="1"/>
    <col min="774" max="774" width="13.5546875" style="86" customWidth="1"/>
    <col min="775" max="775" width="9.109375" style="86"/>
    <col min="776" max="776" width="9.88671875" style="86" bestFit="1" customWidth="1"/>
    <col min="777" max="1024" width="9.109375" style="86"/>
    <col min="1025" max="1025" width="4.33203125" style="86" customWidth="1"/>
    <col min="1026" max="1026" width="48.109375" style="86" customWidth="1"/>
    <col min="1027" max="1027" width="6" style="86" customWidth="1"/>
    <col min="1028" max="1028" width="9.109375" style="86"/>
    <col min="1029" max="1029" width="10.109375" style="86" customWidth="1"/>
    <col min="1030" max="1030" width="13.5546875" style="86" customWidth="1"/>
    <col min="1031" max="1031" width="9.109375" style="86"/>
    <col min="1032" max="1032" width="9.88671875" style="86" bestFit="1" customWidth="1"/>
    <col min="1033" max="1280" width="9.109375" style="86"/>
    <col min="1281" max="1281" width="4.33203125" style="86" customWidth="1"/>
    <col min="1282" max="1282" width="48.109375" style="86" customWidth="1"/>
    <col min="1283" max="1283" width="6" style="86" customWidth="1"/>
    <col min="1284" max="1284" width="9.109375" style="86"/>
    <col min="1285" max="1285" width="10.109375" style="86" customWidth="1"/>
    <col min="1286" max="1286" width="13.5546875" style="86" customWidth="1"/>
    <col min="1287" max="1287" width="9.109375" style="86"/>
    <col min="1288" max="1288" width="9.88671875" style="86" bestFit="1" customWidth="1"/>
    <col min="1289" max="1536" width="9.109375" style="86"/>
    <col min="1537" max="1537" width="4.33203125" style="86" customWidth="1"/>
    <col min="1538" max="1538" width="48.109375" style="86" customWidth="1"/>
    <col min="1539" max="1539" width="6" style="86" customWidth="1"/>
    <col min="1540" max="1540" width="9.109375" style="86"/>
    <col min="1541" max="1541" width="10.109375" style="86" customWidth="1"/>
    <col min="1542" max="1542" width="13.5546875" style="86" customWidth="1"/>
    <col min="1543" max="1543" width="9.109375" style="86"/>
    <col min="1544" max="1544" width="9.88671875" style="86" bestFit="1" customWidth="1"/>
    <col min="1545" max="1792" width="9.109375" style="86"/>
    <col min="1793" max="1793" width="4.33203125" style="86" customWidth="1"/>
    <col min="1794" max="1794" width="48.109375" style="86" customWidth="1"/>
    <col min="1795" max="1795" width="6" style="86" customWidth="1"/>
    <col min="1796" max="1796" width="9.109375" style="86"/>
    <col min="1797" max="1797" width="10.109375" style="86" customWidth="1"/>
    <col min="1798" max="1798" width="13.5546875" style="86" customWidth="1"/>
    <col min="1799" max="1799" width="9.109375" style="86"/>
    <col min="1800" max="1800" width="9.88671875" style="86" bestFit="1" customWidth="1"/>
    <col min="1801" max="2048" width="9.109375" style="86"/>
    <col min="2049" max="2049" width="4.33203125" style="86" customWidth="1"/>
    <col min="2050" max="2050" width="48.109375" style="86" customWidth="1"/>
    <col min="2051" max="2051" width="6" style="86" customWidth="1"/>
    <col min="2052" max="2052" width="9.109375" style="86"/>
    <col min="2053" max="2053" width="10.109375" style="86" customWidth="1"/>
    <col min="2054" max="2054" width="13.5546875" style="86" customWidth="1"/>
    <col min="2055" max="2055" width="9.109375" style="86"/>
    <col min="2056" max="2056" width="9.88671875" style="86" bestFit="1" customWidth="1"/>
    <col min="2057" max="2304" width="9.109375" style="86"/>
    <col min="2305" max="2305" width="4.33203125" style="86" customWidth="1"/>
    <col min="2306" max="2306" width="48.109375" style="86" customWidth="1"/>
    <col min="2307" max="2307" width="6" style="86" customWidth="1"/>
    <col min="2308" max="2308" width="9.109375" style="86"/>
    <col min="2309" max="2309" width="10.109375" style="86" customWidth="1"/>
    <col min="2310" max="2310" width="13.5546875" style="86" customWidth="1"/>
    <col min="2311" max="2311" width="9.109375" style="86"/>
    <col min="2312" max="2312" width="9.88671875" style="86" bestFit="1" customWidth="1"/>
    <col min="2313" max="2560" width="9.109375" style="86"/>
    <col min="2561" max="2561" width="4.33203125" style="86" customWidth="1"/>
    <col min="2562" max="2562" width="48.109375" style="86" customWidth="1"/>
    <col min="2563" max="2563" width="6" style="86" customWidth="1"/>
    <col min="2564" max="2564" width="9.109375" style="86"/>
    <col min="2565" max="2565" width="10.109375" style="86" customWidth="1"/>
    <col min="2566" max="2566" width="13.5546875" style="86" customWidth="1"/>
    <col min="2567" max="2567" width="9.109375" style="86"/>
    <col min="2568" max="2568" width="9.88671875" style="86" bestFit="1" customWidth="1"/>
    <col min="2569" max="2816" width="9.109375" style="86"/>
    <col min="2817" max="2817" width="4.33203125" style="86" customWidth="1"/>
    <col min="2818" max="2818" width="48.109375" style="86" customWidth="1"/>
    <col min="2819" max="2819" width="6" style="86" customWidth="1"/>
    <col min="2820" max="2820" width="9.109375" style="86"/>
    <col min="2821" max="2821" width="10.109375" style="86" customWidth="1"/>
    <col min="2822" max="2822" width="13.5546875" style="86" customWidth="1"/>
    <col min="2823" max="2823" width="9.109375" style="86"/>
    <col min="2824" max="2824" width="9.88671875" style="86" bestFit="1" customWidth="1"/>
    <col min="2825" max="3072" width="9.109375" style="86"/>
    <col min="3073" max="3073" width="4.33203125" style="86" customWidth="1"/>
    <col min="3074" max="3074" width="48.109375" style="86" customWidth="1"/>
    <col min="3075" max="3075" width="6" style="86" customWidth="1"/>
    <col min="3076" max="3076" width="9.109375" style="86"/>
    <col min="3077" max="3077" width="10.109375" style="86" customWidth="1"/>
    <col min="3078" max="3078" width="13.5546875" style="86" customWidth="1"/>
    <col min="3079" max="3079" width="9.109375" style="86"/>
    <col min="3080" max="3080" width="9.88671875" style="86" bestFit="1" customWidth="1"/>
    <col min="3081" max="3328" width="9.109375" style="86"/>
    <col min="3329" max="3329" width="4.33203125" style="86" customWidth="1"/>
    <col min="3330" max="3330" width="48.109375" style="86" customWidth="1"/>
    <col min="3331" max="3331" width="6" style="86" customWidth="1"/>
    <col min="3332" max="3332" width="9.109375" style="86"/>
    <col min="3333" max="3333" width="10.109375" style="86" customWidth="1"/>
    <col min="3334" max="3334" width="13.5546875" style="86" customWidth="1"/>
    <col min="3335" max="3335" width="9.109375" style="86"/>
    <col min="3336" max="3336" width="9.88671875" style="86" bestFit="1" customWidth="1"/>
    <col min="3337" max="3584" width="9.109375" style="86"/>
    <col min="3585" max="3585" width="4.33203125" style="86" customWidth="1"/>
    <col min="3586" max="3586" width="48.109375" style="86" customWidth="1"/>
    <col min="3587" max="3587" width="6" style="86" customWidth="1"/>
    <col min="3588" max="3588" width="9.109375" style="86"/>
    <col min="3589" max="3589" width="10.109375" style="86" customWidth="1"/>
    <col min="3590" max="3590" width="13.5546875" style="86" customWidth="1"/>
    <col min="3591" max="3591" width="9.109375" style="86"/>
    <col min="3592" max="3592" width="9.88671875" style="86" bestFit="1" customWidth="1"/>
    <col min="3593" max="3840" width="9.109375" style="86"/>
    <col min="3841" max="3841" width="4.33203125" style="86" customWidth="1"/>
    <col min="3842" max="3842" width="48.109375" style="86" customWidth="1"/>
    <col min="3843" max="3843" width="6" style="86" customWidth="1"/>
    <col min="3844" max="3844" width="9.109375" style="86"/>
    <col min="3845" max="3845" width="10.109375" style="86" customWidth="1"/>
    <col min="3846" max="3846" width="13.5546875" style="86" customWidth="1"/>
    <col min="3847" max="3847" width="9.109375" style="86"/>
    <col min="3848" max="3848" width="9.88671875" style="86" bestFit="1" customWidth="1"/>
    <col min="3849" max="4096" width="9.109375" style="86"/>
    <col min="4097" max="4097" width="4.33203125" style="86" customWidth="1"/>
    <col min="4098" max="4098" width="48.109375" style="86" customWidth="1"/>
    <col min="4099" max="4099" width="6" style="86" customWidth="1"/>
    <col min="4100" max="4100" width="9.109375" style="86"/>
    <col min="4101" max="4101" width="10.109375" style="86" customWidth="1"/>
    <col min="4102" max="4102" width="13.5546875" style="86" customWidth="1"/>
    <col min="4103" max="4103" width="9.109375" style="86"/>
    <col min="4104" max="4104" width="9.88671875" style="86" bestFit="1" customWidth="1"/>
    <col min="4105" max="4352" width="9.109375" style="86"/>
    <col min="4353" max="4353" width="4.33203125" style="86" customWidth="1"/>
    <col min="4354" max="4354" width="48.109375" style="86" customWidth="1"/>
    <col min="4355" max="4355" width="6" style="86" customWidth="1"/>
    <col min="4356" max="4356" width="9.109375" style="86"/>
    <col min="4357" max="4357" width="10.109375" style="86" customWidth="1"/>
    <col min="4358" max="4358" width="13.5546875" style="86" customWidth="1"/>
    <col min="4359" max="4359" width="9.109375" style="86"/>
    <col min="4360" max="4360" width="9.88671875" style="86" bestFit="1" customWidth="1"/>
    <col min="4361" max="4608" width="9.109375" style="86"/>
    <col min="4609" max="4609" width="4.33203125" style="86" customWidth="1"/>
    <col min="4610" max="4610" width="48.109375" style="86" customWidth="1"/>
    <col min="4611" max="4611" width="6" style="86" customWidth="1"/>
    <col min="4612" max="4612" width="9.109375" style="86"/>
    <col min="4613" max="4613" width="10.109375" style="86" customWidth="1"/>
    <col min="4614" max="4614" width="13.5546875" style="86" customWidth="1"/>
    <col min="4615" max="4615" width="9.109375" style="86"/>
    <col min="4616" max="4616" width="9.88671875" style="86" bestFit="1" customWidth="1"/>
    <col min="4617" max="4864" width="9.109375" style="86"/>
    <col min="4865" max="4865" width="4.33203125" style="86" customWidth="1"/>
    <col min="4866" max="4866" width="48.109375" style="86" customWidth="1"/>
    <col min="4867" max="4867" width="6" style="86" customWidth="1"/>
    <col min="4868" max="4868" width="9.109375" style="86"/>
    <col min="4869" max="4869" width="10.109375" style="86" customWidth="1"/>
    <col min="4870" max="4870" width="13.5546875" style="86" customWidth="1"/>
    <col min="4871" max="4871" width="9.109375" style="86"/>
    <col min="4872" max="4872" width="9.88671875" style="86" bestFit="1" customWidth="1"/>
    <col min="4873" max="5120" width="9.109375" style="86"/>
    <col min="5121" max="5121" width="4.33203125" style="86" customWidth="1"/>
    <col min="5122" max="5122" width="48.109375" style="86" customWidth="1"/>
    <col min="5123" max="5123" width="6" style="86" customWidth="1"/>
    <col min="5124" max="5124" width="9.109375" style="86"/>
    <col min="5125" max="5125" width="10.109375" style="86" customWidth="1"/>
    <col min="5126" max="5126" width="13.5546875" style="86" customWidth="1"/>
    <col min="5127" max="5127" width="9.109375" style="86"/>
    <col min="5128" max="5128" width="9.88671875" style="86" bestFit="1" customWidth="1"/>
    <col min="5129" max="5376" width="9.109375" style="86"/>
    <col min="5377" max="5377" width="4.33203125" style="86" customWidth="1"/>
    <col min="5378" max="5378" width="48.109375" style="86" customWidth="1"/>
    <col min="5379" max="5379" width="6" style="86" customWidth="1"/>
    <col min="5380" max="5380" width="9.109375" style="86"/>
    <col min="5381" max="5381" width="10.109375" style="86" customWidth="1"/>
    <col min="5382" max="5382" width="13.5546875" style="86" customWidth="1"/>
    <col min="5383" max="5383" width="9.109375" style="86"/>
    <col min="5384" max="5384" width="9.88671875" style="86" bestFit="1" customWidth="1"/>
    <col min="5385" max="5632" width="9.109375" style="86"/>
    <col min="5633" max="5633" width="4.33203125" style="86" customWidth="1"/>
    <col min="5634" max="5634" width="48.109375" style="86" customWidth="1"/>
    <col min="5635" max="5635" width="6" style="86" customWidth="1"/>
    <col min="5636" max="5636" width="9.109375" style="86"/>
    <col min="5637" max="5637" width="10.109375" style="86" customWidth="1"/>
    <col min="5638" max="5638" width="13.5546875" style="86" customWidth="1"/>
    <col min="5639" max="5639" width="9.109375" style="86"/>
    <col min="5640" max="5640" width="9.88671875" style="86" bestFit="1" customWidth="1"/>
    <col min="5641" max="5888" width="9.109375" style="86"/>
    <col min="5889" max="5889" width="4.33203125" style="86" customWidth="1"/>
    <col min="5890" max="5890" width="48.109375" style="86" customWidth="1"/>
    <col min="5891" max="5891" width="6" style="86" customWidth="1"/>
    <col min="5892" max="5892" width="9.109375" style="86"/>
    <col min="5893" max="5893" width="10.109375" style="86" customWidth="1"/>
    <col min="5894" max="5894" width="13.5546875" style="86" customWidth="1"/>
    <col min="5895" max="5895" width="9.109375" style="86"/>
    <col min="5896" max="5896" width="9.88671875" style="86" bestFit="1" customWidth="1"/>
    <col min="5897" max="6144" width="9.109375" style="86"/>
    <col min="6145" max="6145" width="4.33203125" style="86" customWidth="1"/>
    <col min="6146" max="6146" width="48.109375" style="86" customWidth="1"/>
    <col min="6147" max="6147" width="6" style="86" customWidth="1"/>
    <col min="6148" max="6148" width="9.109375" style="86"/>
    <col min="6149" max="6149" width="10.109375" style="86" customWidth="1"/>
    <col min="6150" max="6150" width="13.5546875" style="86" customWidth="1"/>
    <col min="6151" max="6151" width="9.109375" style="86"/>
    <col min="6152" max="6152" width="9.88671875" style="86" bestFit="1" customWidth="1"/>
    <col min="6153" max="6400" width="9.109375" style="86"/>
    <col min="6401" max="6401" width="4.33203125" style="86" customWidth="1"/>
    <col min="6402" max="6402" width="48.109375" style="86" customWidth="1"/>
    <col min="6403" max="6403" width="6" style="86" customWidth="1"/>
    <col min="6404" max="6404" width="9.109375" style="86"/>
    <col min="6405" max="6405" width="10.109375" style="86" customWidth="1"/>
    <col min="6406" max="6406" width="13.5546875" style="86" customWidth="1"/>
    <col min="6407" max="6407" width="9.109375" style="86"/>
    <col min="6408" max="6408" width="9.88671875" style="86" bestFit="1" customWidth="1"/>
    <col min="6409" max="6656" width="9.109375" style="86"/>
    <col min="6657" max="6657" width="4.33203125" style="86" customWidth="1"/>
    <col min="6658" max="6658" width="48.109375" style="86" customWidth="1"/>
    <col min="6659" max="6659" width="6" style="86" customWidth="1"/>
    <col min="6660" max="6660" width="9.109375" style="86"/>
    <col min="6661" max="6661" width="10.109375" style="86" customWidth="1"/>
    <col min="6662" max="6662" width="13.5546875" style="86" customWidth="1"/>
    <col min="6663" max="6663" width="9.109375" style="86"/>
    <col min="6664" max="6664" width="9.88671875" style="86" bestFit="1" customWidth="1"/>
    <col min="6665" max="6912" width="9.109375" style="86"/>
    <col min="6913" max="6913" width="4.33203125" style="86" customWidth="1"/>
    <col min="6914" max="6914" width="48.109375" style="86" customWidth="1"/>
    <col min="6915" max="6915" width="6" style="86" customWidth="1"/>
    <col min="6916" max="6916" width="9.109375" style="86"/>
    <col min="6917" max="6917" width="10.109375" style="86" customWidth="1"/>
    <col min="6918" max="6918" width="13.5546875" style="86" customWidth="1"/>
    <col min="6919" max="6919" width="9.109375" style="86"/>
    <col min="6920" max="6920" width="9.88671875" style="86" bestFit="1" customWidth="1"/>
    <col min="6921" max="7168" width="9.109375" style="86"/>
    <col min="7169" max="7169" width="4.33203125" style="86" customWidth="1"/>
    <col min="7170" max="7170" width="48.109375" style="86" customWidth="1"/>
    <col min="7171" max="7171" width="6" style="86" customWidth="1"/>
    <col min="7172" max="7172" width="9.109375" style="86"/>
    <col min="7173" max="7173" width="10.109375" style="86" customWidth="1"/>
    <col min="7174" max="7174" width="13.5546875" style="86" customWidth="1"/>
    <col min="7175" max="7175" width="9.109375" style="86"/>
    <col min="7176" max="7176" width="9.88671875" style="86" bestFit="1" customWidth="1"/>
    <col min="7177" max="7424" width="9.109375" style="86"/>
    <col min="7425" max="7425" width="4.33203125" style="86" customWidth="1"/>
    <col min="7426" max="7426" width="48.109375" style="86" customWidth="1"/>
    <col min="7427" max="7427" width="6" style="86" customWidth="1"/>
    <col min="7428" max="7428" width="9.109375" style="86"/>
    <col min="7429" max="7429" width="10.109375" style="86" customWidth="1"/>
    <col min="7430" max="7430" width="13.5546875" style="86" customWidth="1"/>
    <col min="7431" max="7431" width="9.109375" style="86"/>
    <col min="7432" max="7432" width="9.88671875" style="86" bestFit="1" customWidth="1"/>
    <col min="7433" max="7680" width="9.109375" style="86"/>
    <col min="7681" max="7681" width="4.33203125" style="86" customWidth="1"/>
    <col min="7682" max="7682" width="48.109375" style="86" customWidth="1"/>
    <col min="7683" max="7683" width="6" style="86" customWidth="1"/>
    <col min="7684" max="7684" width="9.109375" style="86"/>
    <col min="7685" max="7685" width="10.109375" style="86" customWidth="1"/>
    <col min="7686" max="7686" width="13.5546875" style="86" customWidth="1"/>
    <col min="7687" max="7687" width="9.109375" style="86"/>
    <col min="7688" max="7688" width="9.88671875" style="86" bestFit="1" customWidth="1"/>
    <col min="7689" max="7936" width="9.109375" style="86"/>
    <col min="7937" max="7937" width="4.33203125" style="86" customWidth="1"/>
    <col min="7938" max="7938" width="48.109375" style="86" customWidth="1"/>
    <col min="7939" max="7939" width="6" style="86" customWidth="1"/>
    <col min="7940" max="7940" width="9.109375" style="86"/>
    <col min="7941" max="7941" width="10.109375" style="86" customWidth="1"/>
    <col min="7942" max="7942" width="13.5546875" style="86" customWidth="1"/>
    <col min="7943" max="7943" width="9.109375" style="86"/>
    <col min="7944" max="7944" width="9.88671875" style="86" bestFit="1" customWidth="1"/>
    <col min="7945" max="8192" width="9.109375" style="86"/>
    <col min="8193" max="8193" width="4.33203125" style="86" customWidth="1"/>
    <col min="8194" max="8194" width="48.109375" style="86" customWidth="1"/>
    <col min="8195" max="8195" width="6" style="86" customWidth="1"/>
    <col min="8196" max="8196" width="9.109375" style="86"/>
    <col min="8197" max="8197" width="10.109375" style="86" customWidth="1"/>
    <col min="8198" max="8198" width="13.5546875" style="86" customWidth="1"/>
    <col min="8199" max="8199" width="9.109375" style="86"/>
    <col min="8200" max="8200" width="9.88671875" style="86" bestFit="1" customWidth="1"/>
    <col min="8201" max="8448" width="9.109375" style="86"/>
    <col min="8449" max="8449" width="4.33203125" style="86" customWidth="1"/>
    <col min="8450" max="8450" width="48.109375" style="86" customWidth="1"/>
    <col min="8451" max="8451" width="6" style="86" customWidth="1"/>
    <col min="8452" max="8452" width="9.109375" style="86"/>
    <col min="8453" max="8453" width="10.109375" style="86" customWidth="1"/>
    <col min="8454" max="8454" width="13.5546875" style="86" customWidth="1"/>
    <col min="8455" max="8455" width="9.109375" style="86"/>
    <col min="8456" max="8456" width="9.88671875" style="86" bestFit="1" customWidth="1"/>
    <col min="8457" max="8704" width="9.109375" style="86"/>
    <col min="8705" max="8705" width="4.33203125" style="86" customWidth="1"/>
    <col min="8706" max="8706" width="48.109375" style="86" customWidth="1"/>
    <col min="8707" max="8707" width="6" style="86" customWidth="1"/>
    <col min="8708" max="8708" width="9.109375" style="86"/>
    <col min="8709" max="8709" width="10.109375" style="86" customWidth="1"/>
    <col min="8710" max="8710" width="13.5546875" style="86" customWidth="1"/>
    <col min="8711" max="8711" width="9.109375" style="86"/>
    <col min="8712" max="8712" width="9.88671875" style="86" bestFit="1" customWidth="1"/>
    <col min="8713" max="8960" width="9.109375" style="86"/>
    <col min="8961" max="8961" width="4.33203125" style="86" customWidth="1"/>
    <col min="8962" max="8962" width="48.109375" style="86" customWidth="1"/>
    <col min="8963" max="8963" width="6" style="86" customWidth="1"/>
    <col min="8964" max="8964" width="9.109375" style="86"/>
    <col min="8965" max="8965" width="10.109375" style="86" customWidth="1"/>
    <col min="8966" max="8966" width="13.5546875" style="86" customWidth="1"/>
    <col min="8967" max="8967" width="9.109375" style="86"/>
    <col min="8968" max="8968" width="9.88671875" style="86" bestFit="1" customWidth="1"/>
    <col min="8969" max="9216" width="9.109375" style="86"/>
    <col min="9217" max="9217" width="4.33203125" style="86" customWidth="1"/>
    <col min="9218" max="9218" width="48.109375" style="86" customWidth="1"/>
    <col min="9219" max="9219" width="6" style="86" customWidth="1"/>
    <col min="9220" max="9220" width="9.109375" style="86"/>
    <col min="9221" max="9221" width="10.109375" style="86" customWidth="1"/>
    <col min="9222" max="9222" width="13.5546875" style="86" customWidth="1"/>
    <col min="9223" max="9223" width="9.109375" style="86"/>
    <col min="9224" max="9224" width="9.88671875" style="86" bestFit="1" customWidth="1"/>
    <col min="9225" max="9472" width="9.109375" style="86"/>
    <col min="9473" max="9473" width="4.33203125" style="86" customWidth="1"/>
    <col min="9474" max="9474" width="48.109375" style="86" customWidth="1"/>
    <col min="9475" max="9475" width="6" style="86" customWidth="1"/>
    <col min="9476" max="9476" width="9.109375" style="86"/>
    <col min="9477" max="9477" width="10.109375" style="86" customWidth="1"/>
    <col min="9478" max="9478" width="13.5546875" style="86" customWidth="1"/>
    <col min="9479" max="9479" width="9.109375" style="86"/>
    <col min="9480" max="9480" width="9.88671875" style="86" bestFit="1" customWidth="1"/>
    <col min="9481" max="9728" width="9.109375" style="86"/>
    <col min="9729" max="9729" width="4.33203125" style="86" customWidth="1"/>
    <col min="9730" max="9730" width="48.109375" style="86" customWidth="1"/>
    <col min="9731" max="9731" width="6" style="86" customWidth="1"/>
    <col min="9732" max="9732" width="9.109375" style="86"/>
    <col min="9733" max="9733" width="10.109375" style="86" customWidth="1"/>
    <col min="9734" max="9734" width="13.5546875" style="86" customWidth="1"/>
    <col min="9735" max="9735" width="9.109375" style="86"/>
    <col min="9736" max="9736" width="9.88671875" style="86" bestFit="1" customWidth="1"/>
    <col min="9737" max="9984" width="9.109375" style="86"/>
    <col min="9985" max="9985" width="4.33203125" style="86" customWidth="1"/>
    <col min="9986" max="9986" width="48.109375" style="86" customWidth="1"/>
    <col min="9987" max="9987" width="6" style="86" customWidth="1"/>
    <col min="9988" max="9988" width="9.109375" style="86"/>
    <col min="9989" max="9989" width="10.109375" style="86" customWidth="1"/>
    <col min="9990" max="9990" width="13.5546875" style="86" customWidth="1"/>
    <col min="9991" max="9991" width="9.109375" style="86"/>
    <col min="9992" max="9992" width="9.88671875" style="86" bestFit="1" customWidth="1"/>
    <col min="9993" max="10240" width="9.109375" style="86"/>
    <col min="10241" max="10241" width="4.33203125" style="86" customWidth="1"/>
    <col min="10242" max="10242" width="48.109375" style="86" customWidth="1"/>
    <col min="10243" max="10243" width="6" style="86" customWidth="1"/>
    <col min="10244" max="10244" width="9.109375" style="86"/>
    <col min="10245" max="10245" width="10.109375" style="86" customWidth="1"/>
    <col min="10246" max="10246" width="13.5546875" style="86" customWidth="1"/>
    <col min="10247" max="10247" width="9.109375" style="86"/>
    <col min="10248" max="10248" width="9.88671875" style="86" bestFit="1" customWidth="1"/>
    <col min="10249" max="10496" width="9.109375" style="86"/>
    <col min="10497" max="10497" width="4.33203125" style="86" customWidth="1"/>
    <col min="10498" max="10498" width="48.109375" style="86" customWidth="1"/>
    <col min="10499" max="10499" width="6" style="86" customWidth="1"/>
    <col min="10500" max="10500" width="9.109375" style="86"/>
    <col min="10501" max="10501" width="10.109375" style="86" customWidth="1"/>
    <col min="10502" max="10502" width="13.5546875" style="86" customWidth="1"/>
    <col min="10503" max="10503" width="9.109375" style="86"/>
    <col min="10504" max="10504" width="9.88671875" style="86" bestFit="1" customWidth="1"/>
    <col min="10505" max="10752" width="9.109375" style="86"/>
    <col min="10753" max="10753" width="4.33203125" style="86" customWidth="1"/>
    <col min="10754" max="10754" width="48.109375" style="86" customWidth="1"/>
    <col min="10755" max="10755" width="6" style="86" customWidth="1"/>
    <col min="10756" max="10756" width="9.109375" style="86"/>
    <col min="10757" max="10757" width="10.109375" style="86" customWidth="1"/>
    <col min="10758" max="10758" width="13.5546875" style="86" customWidth="1"/>
    <col min="10759" max="10759" width="9.109375" style="86"/>
    <col min="10760" max="10760" width="9.88671875" style="86" bestFit="1" customWidth="1"/>
    <col min="10761" max="11008" width="9.109375" style="86"/>
    <col min="11009" max="11009" width="4.33203125" style="86" customWidth="1"/>
    <col min="11010" max="11010" width="48.109375" style="86" customWidth="1"/>
    <col min="11011" max="11011" width="6" style="86" customWidth="1"/>
    <col min="11012" max="11012" width="9.109375" style="86"/>
    <col min="11013" max="11013" width="10.109375" style="86" customWidth="1"/>
    <col min="11014" max="11014" width="13.5546875" style="86" customWidth="1"/>
    <col min="11015" max="11015" width="9.109375" style="86"/>
    <col min="11016" max="11016" width="9.88671875" style="86" bestFit="1" customWidth="1"/>
    <col min="11017" max="11264" width="9.109375" style="86"/>
    <col min="11265" max="11265" width="4.33203125" style="86" customWidth="1"/>
    <col min="11266" max="11266" width="48.109375" style="86" customWidth="1"/>
    <col min="11267" max="11267" width="6" style="86" customWidth="1"/>
    <col min="11268" max="11268" width="9.109375" style="86"/>
    <col min="11269" max="11269" width="10.109375" style="86" customWidth="1"/>
    <col min="11270" max="11270" width="13.5546875" style="86" customWidth="1"/>
    <col min="11271" max="11271" width="9.109375" style="86"/>
    <col min="11272" max="11272" width="9.88671875" style="86" bestFit="1" customWidth="1"/>
    <col min="11273" max="11520" width="9.109375" style="86"/>
    <col min="11521" max="11521" width="4.33203125" style="86" customWidth="1"/>
    <col min="11522" max="11522" width="48.109375" style="86" customWidth="1"/>
    <col min="11523" max="11523" width="6" style="86" customWidth="1"/>
    <col min="11524" max="11524" width="9.109375" style="86"/>
    <col min="11525" max="11525" width="10.109375" style="86" customWidth="1"/>
    <col min="11526" max="11526" width="13.5546875" style="86" customWidth="1"/>
    <col min="11527" max="11527" width="9.109375" style="86"/>
    <col min="11528" max="11528" width="9.88671875" style="86" bestFit="1" customWidth="1"/>
    <col min="11529" max="11776" width="9.109375" style="86"/>
    <col min="11777" max="11777" width="4.33203125" style="86" customWidth="1"/>
    <col min="11778" max="11778" width="48.109375" style="86" customWidth="1"/>
    <col min="11779" max="11779" width="6" style="86" customWidth="1"/>
    <col min="11780" max="11780" width="9.109375" style="86"/>
    <col min="11781" max="11781" width="10.109375" style="86" customWidth="1"/>
    <col min="11782" max="11782" width="13.5546875" style="86" customWidth="1"/>
    <col min="11783" max="11783" width="9.109375" style="86"/>
    <col min="11784" max="11784" width="9.88671875" style="86" bestFit="1" customWidth="1"/>
    <col min="11785" max="12032" width="9.109375" style="86"/>
    <col min="12033" max="12033" width="4.33203125" style="86" customWidth="1"/>
    <col min="12034" max="12034" width="48.109375" style="86" customWidth="1"/>
    <col min="12035" max="12035" width="6" style="86" customWidth="1"/>
    <col min="12036" max="12036" width="9.109375" style="86"/>
    <col min="12037" max="12037" width="10.109375" style="86" customWidth="1"/>
    <col min="12038" max="12038" width="13.5546875" style="86" customWidth="1"/>
    <col min="12039" max="12039" width="9.109375" style="86"/>
    <col min="12040" max="12040" width="9.88671875" style="86" bestFit="1" customWidth="1"/>
    <col min="12041" max="12288" width="9.109375" style="86"/>
    <col min="12289" max="12289" width="4.33203125" style="86" customWidth="1"/>
    <col min="12290" max="12290" width="48.109375" style="86" customWidth="1"/>
    <col min="12291" max="12291" width="6" style="86" customWidth="1"/>
    <col min="12292" max="12292" width="9.109375" style="86"/>
    <col min="12293" max="12293" width="10.109375" style="86" customWidth="1"/>
    <col min="12294" max="12294" width="13.5546875" style="86" customWidth="1"/>
    <col min="12295" max="12295" width="9.109375" style="86"/>
    <col min="12296" max="12296" width="9.88671875" style="86" bestFit="1" customWidth="1"/>
    <col min="12297" max="12544" width="9.109375" style="86"/>
    <col min="12545" max="12545" width="4.33203125" style="86" customWidth="1"/>
    <col min="12546" max="12546" width="48.109375" style="86" customWidth="1"/>
    <col min="12547" max="12547" width="6" style="86" customWidth="1"/>
    <col min="12548" max="12548" width="9.109375" style="86"/>
    <col min="12549" max="12549" width="10.109375" style="86" customWidth="1"/>
    <col min="12550" max="12550" width="13.5546875" style="86" customWidth="1"/>
    <col min="12551" max="12551" width="9.109375" style="86"/>
    <col min="12552" max="12552" width="9.88671875" style="86" bestFit="1" customWidth="1"/>
    <col min="12553" max="12800" width="9.109375" style="86"/>
    <col min="12801" max="12801" width="4.33203125" style="86" customWidth="1"/>
    <col min="12802" max="12802" width="48.109375" style="86" customWidth="1"/>
    <col min="12803" max="12803" width="6" style="86" customWidth="1"/>
    <col min="12804" max="12804" width="9.109375" style="86"/>
    <col min="12805" max="12805" width="10.109375" style="86" customWidth="1"/>
    <col min="12806" max="12806" width="13.5546875" style="86" customWidth="1"/>
    <col min="12807" max="12807" width="9.109375" style="86"/>
    <col min="12808" max="12808" width="9.88671875" style="86" bestFit="1" customWidth="1"/>
    <col min="12809" max="13056" width="9.109375" style="86"/>
    <col min="13057" max="13057" width="4.33203125" style="86" customWidth="1"/>
    <col min="13058" max="13058" width="48.109375" style="86" customWidth="1"/>
    <col min="13059" max="13059" width="6" style="86" customWidth="1"/>
    <col min="13060" max="13060" width="9.109375" style="86"/>
    <col min="13061" max="13061" width="10.109375" style="86" customWidth="1"/>
    <col min="13062" max="13062" width="13.5546875" style="86" customWidth="1"/>
    <col min="13063" max="13063" width="9.109375" style="86"/>
    <col min="13064" max="13064" width="9.88671875" style="86" bestFit="1" customWidth="1"/>
    <col min="13065" max="13312" width="9.109375" style="86"/>
    <col min="13313" max="13313" width="4.33203125" style="86" customWidth="1"/>
    <col min="13314" max="13314" width="48.109375" style="86" customWidth="1"/>
    <col min="13315" max="13315" width="6" style="86" customWidth="1"/>
    <col min="13316" max="13316" width="9.109375" style="86"/>
    <col min="13317" max="13317" width="10.109375" style="86" customWidth="1"/>
    <col min="13318" max="13318" width="13.5546875" style="86" customWidth="1"/>
    <col min="13319" max="13319" width="9.109375" style="86"/>
    <col min="13320" max="13320" width="9.88671875" style="86" bestFit="1" customWidth="1"/>
    <col min="13321" max="13568" width="9.109375" style="86"/>
    <col min="13569" max="13569" width="4.33203125" style="86" customWidth="1"/>
    <col min="13570" max="13570" width="48.109375" style="86" customWidth="1"/>
    <col min="13571" max="13571" width="6" style="86" customWidth="1"/>
    <col min="13572" max="13572" width="9.109375" style="86"/>
    <col min="13573" max="13573" width="10.109375" style="86" customWidth="1"/>
    <col min="13574" max="13574" width="13.5546875" style="86" customWidth="1"/>
    <col min="13575" max="13575" width="9.109375" style="86"/>
    <col min="13576" max="13576" width="9.88671875" style="86" bestFit="1" customWidth="1"/>
    <col min="13577" max="13824" width="9.109375" style="86"/>
    <col min="13825" max="13825" width="4.33203125" style="86" customWidth="1"/>
    <col min="13826" max="13826" width="48.109375" style="86" customWidth="1"/>
    <col min="13827" max="13827" width="6" style="86" customWidth="1"/>
    <col min="13828" max="13828" width="9.109375" style="86"/>
    <col min="13829" max="13829" width="10.109375" style="86" customWidth="1"/>
    <col min="13830" max="13830" width="13.5546875" style="86" customWidth="1"/>
    <col min="13831" max="13831" width="9.109375" style="86"/>
    <col min="13832" max="13832" width="9.88671875" style="86" bestFit="1" customWidth="1"/>
    <col min="13833" max="14080" width="9.109375" style="86"/>
    <col min="14081" max="14081" width="4.33203125" style="86" customWidth="1"/>
    <col min="14082" max="14082" width="48.109375" style="86" customWidth="1"/>
    <col min="14083" max="14083" width="6" style="86" customWidth="1"/>
    <col min="14084" max="14084" width="9.109375" style="86"/>
    <col min="14085" max="14085" width="10.109375" style="86" customWidth="1"/>
    <col min="14086" max="14086" width="13.5546875" style="86" customWidth="1"/>
    <col min="14087" max="14087" width="9.109375" style="86"/>
    <col min="14088" max="14088" width="9.88671875" style="86" bestFit="1" customWidth="1"/>
    <col min="14089" max="14336" width="9.109375" style="86"/>
    <col min="14337" max="14337" width="4.33203125" style="86" customWidth="1"/>
    <col min="14338" max="14338" width="48.109375" style="86" customWidth="1"/>
    <col min="14339" max="14339" width="6" style="86" customWidth="1"/>
    <col min="14340" max="14340" width="9.109375" style="86"/>
    <col min="14341" max="14341" width="10.109375" style="86" customWidth="1"/>
    <col min="14342" max="14342" width="13.5546875" style="86" customWidth="1"/>
    <col min="14343" max="14343" width="9.109375" style="86"/>
    <col min="14344" max="14344" width="9.88671875" style="86" bestFit="1" customWidth="1"/>
    <col min="14345" max="14592" width="9.109375" style="86"/>
    <col min="14593" max="14593" width="4.33203125" style="86" customWidth="1"/>
    <col min="14594" max="14594" width="48.109375" style="86" customWidth="1"/>
    <col min="14595" max="14595" width="6" style="86" customWidth="1"/>
    <col min="14596" max="14596" width="9.109375" style="86"/>
    <col min="14597" max="14597" width="10.109375" style="86" customWidth="1"/>
    <col min="14598" max="14598" width="13.5546875" style="86" customWidth="1"/>
    <col min="14599" max="14599" width="9.109375" style="86"/>
    <col min="14600" max="14600" width="9.88671875" style="86" bestFit="1" customWidth="1"/>
    <col min="14601" max="14848" width="9.109375" style="86"/>
    <col min="14849" max="14849" width="4.33203125" style="86" customWidth="1"/>
    <col min="14850" max="14850" width="48.109375" style="86" customWidth="1"/>
    <col min="14851" max="14851" width="6" style="86" customWidth="1"/>
    <col min="14852" max="14852" width="9.109375" style="86"/>
    <col min="14853" max="14853" width="10.109375" style="86" customWidth="1"/>
    <col min="14854" max="14854" width="13.5546875" style="86" customWidth="1"/>
    <col min="14855" max="14855" width="9.109375" style="86"/>
    <col min="14856" max="14856" width="9.88671875" style="86" bestFit="1" customWidth="1"/>
    <col min="14857" max="15104" width="9.109375" style="86"/>
    <col min="15105" max="15105" width="4.33203125" style="86" customWidth="1"/>
    <col min="15106" max="15106" width="48.109375" style="86" customWidth="1"/>
    <col min="15107" max="15107" width="6" style="86" customWidth="1"/>
    <col min="15108" max="15108" width="9.109375" style="86"/>
    <col min="15109" max="15109" width="10.109375" style="86" customWidth="1"/>
    <col min="15110" max="15110" width="13.5546875" style="86" customWidth="1"/>
    <col min="15111" max="15111" width="9.109375" style="86"/>
    <col min="15112" max="15112" width="9.88671875" style="86" bestFit="1" customWidth="1"/>
    <col min="15113" max="15360" width="9.109375" style="86"/>
    <col min="15361" max="15361" width="4.33203125" style="86" customWidth="1"/>
    <col min="15362" max="15362" width="48.109375" style="86" customWidth="1"/>
    <col min="15363" max="15363" width="6" style="86" customWidth="1"/>
    <col min="15364" max="15364" width="9.109375" style="86"/>
    <col min="15365" max="15365" width="10.109375" style="86" customWidth="1"/>
    <col min="15366" max="15366" width="13.5546875" style="86" customWidth="1"/>
    <col min="15367" max="15367" width="9.109375" style="86"/>
    <col min="15368" max="15368" width="9.88671875" style="86" bestFit="1" customWidth="1"/>
    <col min="15369" max="15616" width="9.109375" style="86"/>
    <col min="15617" max="15617" width="4.33203125" style="86" customWidth="1"/>
    <col min="15618" max="15618" width="48.109375" style="86" customWidth="1"/>
    <col min="15619" max="15619" width="6" style="86" customWidth="1"/>
    <col min="15620" max="15620" width="9.109375" style="86"/>
    <col min="15621" max="15621" width="10.109375" style="86" customWidth="1"/>
    <col min="15622" max="15622" width="13.5546875" style="86" customWidth="1"/>
    <col min="15623" max="15623" width="9.109375" style="86"/>
    <col min="15624" max="15624" width="9.88671875" style="86" bestFit="1" customWidth="1"/>
    <col min="15625" max="15872" width="9.109375" style="86"/>
    <col min="15873" max="15873" width="4.33203125" style="86" customWidth="1"/>
    <col min="15874" max="15874" width="48.109375" style="86" customWidth="1"/>
    <col min="15875" max="15875" width="6" style="86" customWidth="1"/>
    <col min="15876" max="15876" width="9.109375" style="86"/>
    <col min="15877" max="15877" width="10.109375" style="86" customWidth="1"/>
    <col min="15878" max="15878" width="13.5546875" style="86" customWidth="1"/>
    <col min="15879" max="15879" width="9.109375" style="86"/>
    <col min="15880" max="15880" width="9.88671875" style="86" bestFit="1" customWidth="1"/>
    <col min="15881" max="16128" width="9.109375" style="86"/>
    <col min="16129" max="16129" width="4.33203125" style="86" customWidth="1"/>
    <col min="16130" max="16130" width="48.109375" style="86" customWidth="1"/>
    <col min="16131" max="16131" width="6" style="86" customWidth="1"/>
    <col min="16132" max="16132" width="9.109375" style="86"/>
    <col min="16133" max="16133" width="10.109375" style="86" customWidth="1"/>
    <col min="16134" max="16134" width="13.5546875" style="86" customWidth="1"/>
    <col min="16135" max="16135" width="9.109375" style="86"/>
    <col min="16136" max="16136" width="9.88671875" style="86" bestFit="1" customWidth="1"/>
    <col min="16137" max="16384" width="9.109375" style="86"/>
  </cols>
  <sheetData>
    <row r="1" spans="1:252" s="67" customFormat="1" ht="13.8" x14ac:dyDescent="0.25">
      <c r="A1" s="227" t="s">
        <v>114</v>
      </c>
      <c r="B1" s="227"/>
      <c r="C1" s="227"/>
      <c r="D1" s="227"/>
      <c r="E1" s="227"/>
      <c r="F1" s="227"/>
    </row>
    <row r="2" spans="1:252" s="68" customFormat="1" ht="24" customHeight="1" x14ac:dyDescent="0.25">
      <c r="A2" s="227" t="s">
        <v>115</v>
      </c>
      <c r="B2" s="227"/>
      <c r="C2" s="227"/>
      <c r="D2" s="227"/>
      <c r="E2" s="227"/>
      <c r="F2" s="22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  <c r="HF2" s="67"/>
      <c r="HG2" s="67"/>
      <c r="HH2" s="67"/>
      <c r="HI2" s="67"/>
      <c r="HJ2" s="67"/>
      <c r="HK2" s="67"/>
      <c r="HL2" s="67"/>
      <c r="HM2" s="67"/>
      <c r="HN2" s="67"/>
      <c r="HO2" s="67"/>
      <c r="HP2" s="67"/>
      <c r="HQ2" s="67"/>
      <c r="HR2" s="67"/>
      <c r="HS2" s="67"/>
      <c r="HT2" s="67"/>
      <c r="HU2" s="67"/>
      <c r="HV2" s="67"/>
      <c r="HW2" s="67"/>
      <c r="HX2" s="67"/>
      <c r="HY2" s="67"/>
      <c r="HZ2" s="67"/>
      <c r="IA2" s="67"/>
      <c r="IB2" s="67"/>
      <c r="IC2" s="67"/>
      <c r="ID2" s="67"/>
      <c r="IE2" s="67"/>
    </row>
    <row r="3" spans="1:252" s="68" customFormat="1" ht="19.5" customHeight="1" x14ac:dyDescent="0.25">
      <c r="A3" s="228" t="s">
        <v>116</v>
      </c>
      <c r="B3" s="228"/>
      <c r="C3" s="67"/>
      <c r="D3" s="67"/>
      <c r="E3" s="70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</row>
    <row r="4" spans="1:252" s="68" customFormat="1" ht="15.6" x14ac:dyDescent="0.25">
      <c r="A4" s="69"/>
      <c r="B4" s="69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7"/>
      <c r="HZ4" s="67"/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</row>
    <row r="5" spans="1:252" s="68" customFormat="1" x14ac:dyDescent="0.25">
      <c r="A5" s="260" t="s">
        <v>118</v>
      </c>
      <c r="B5" s="260"/>
      <c r="C5" s="260"/>
      <c r="D5" s="260"/>
      <c r="E5" s="260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/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67"/>
      <c r="FP5" s="67"/>
      <c r="FQ5" s="67"/>
      <c r="FR5" s="67"/>
      <c r="FS5" s="67"/>
      <c r="FT5" s="67"/>
      <c r="FU5" s="67"/>
      <c r="FV5" s="67"/>
      <c r="FW5" s="67"/>
      <c r="FX5" s="67"/>
      <c r="FY5" s="67"/>
      <c r="FZ5" s="67"/>
      <c r="GA5" s="67"/>
      <c r="GB5" s="67"/>
      <c r="GC5" s="67"/>
      <c r="GD5" s="67"/>
      <c r="GE5" s="67"/>
      <c r="GF5" s="67"/>
      <c r="GG5" s="67"/>
      <c r="GH5" s="67"/>
      <c r="GI5" s="67"/>
      <c r="GJ5" s="67"/>
      <c r="GK5" s="67"/>
      <c r="GL5" s="67"/>
      <c r="GM5" s="67"/>
      <c r="GN5" s="67"/>
      <c r="GO5" s="67"/>
      <c r="GP5" s="67"/>
      <c r="GQ5" s="67"/>
      <c r="GR5" s="67"/>
      <c r="GS5" s="67"/>
      <c r="GT5" s="67"/>
      <c r="GU5" s="67"/>
      <c r="GV5" s="67"/>
      <c r="GW5" s="67"/>
      <c r="GX5" s="67"/>
      <c r="GY5" s="67"/>
      <c r="GZ5" s="67"/>
      <c r="HA5" s="67"/>
      <c r="HB5" s="67"/>
      <c r="HC5" s="67"/>
      <c r="HD5" s="67"/>
      <c r="HE5" s="67"/>
      <c r="HF5" s="67"/>
      <c r="HG5" s="67"/>
      <c r="HH5" s="67"/>
      <c r="HI5" s="67"/>
      <c r="HJ5" s="67"/>
      <c r="HK5" s="67"/>
      <c r="HL5" s="67"/>
      <c r="HM5" s="67"/>
      <c r="HN5" s="67"/>
      <c r="HO5" s="67"/>
      <c r="HP5" s="67"/>
      <c r="HQ5" s="67"/>
      <c r="HR5" s="67"/>
      <c r="HS5" s="67"/>
      <c r="HT5" s="67"/>
      <c r="HU5" s="67"/>
      <c r="HV5" s="67"/>
      <c r="HW5" s="67"/>
      <c r="HX5" s="67"/>
      <c r="HY5" s="67"/>
      <c r="HZ5" s="67"/>
      <c r="IA5" s="67"/>
      <c r="IB5" s="67"/>
      <c r="IC5" s="67"/>
      <c r="ID5" s="67"/>
      <c r="IE5" s="67"/>
      <c r="IF5" s="67"/>
      <c r="IG5" s="67"/>
      <c r="IH5" s="67"/>
      <c r="II5" s="67"/>
      <c r="IJ5" s="67"/>
      <c r="IK5" s="67"/>
      <c r="IL5" s="67"/>
      <c r="IM5" s="67"/>
      <c r="IN5" s="67"/>
      <c r="IO5" s="67"/>
      <c r="IP5" s="67"/>
      <c r="IQ5" s="67"/>
      <c r="IR5" s="67"/>
    </row>
    <row r="6" spans="1:252" s="67" customFormat="1" ht="30" customHeight="1" x14ac:dyDescent="0.3">
      <c r="A6" s="99" t="s">
        <v>140</v>
      </c>
      <c r="B6" s="100"/>
      <c r="C6" s="100"/>
      <c r="D6" s="100"/>
    </row>
    <row r="7" spans="1:252" s="105" customFormat="1" ht="7.5" customHeight="1" x14ac:dyDescent="0.3">
      <c r="A7" s="101"/>
      <c r="B7" s="101"/>
      <c r="C7" s="101"/>
      <c r="D7" s="102"/>
      <c r="E7" s="101"/>
      <c r="F7" s="103"/>
      <c r="G7" s="104"/>
    </row>
    <row r="8" spans="1:252" s="105" customFormat="1" ht="6" customHeight="1" x14ac:dyDescent="0.3">
      <c r="A8" s="106"/>
      <c r="B8" s="107"/>
      <c r="C8" s="107"/>
      <c r="D8" s="108"/>
      <c r="E8" s="108"/>
      <c r="F8" s="109"/>
      <c r="G8" s="104"/>
    </row>
    <row r="9" spans="1:252" s="105" customFormat="1" x14ac:dyDescent="0.3">
      <c r="A9" s="110"/>
      <c r="B9" s="101" t="s">
        <v>141</v>
      </c>
      <c r="C9" s="101"/>
      <c r="D9" s="102" t="s">
        <v>34</v>
      </c>
      <c r="E9" s="261">
        <v>14</v>
      </c>
      <c r="F9" s="262"/>
      <c r="G9" s="101"/>
    </row>
    <row r="10" spans="1:252" s="115" customFormat="1" ht="6.75" customHeight="1" x14ac:dyDescent="0.3">
      <c r="A10" s="111"/>
      <c r="B10" s="112"/>
      <c r="C10" s="112"/>
      <c r="D10" s="113"/>
      <c r="E10" s="258"/>
      <c r="F10" s="259"/>
      <c r="G10" s="114"/>
    </row>
    <row r="11" spans="1:252" ht="23.25" customHeight="1" x14ac:dyDescent="0.3">
      <c r="A11" s="116"/>
      <c r="B11" s="116"/>
      <c r="C11" s="116"/>
      <c r="D11" s="116"/>
      <c r="E11" s="116"/>
      <c r="F11" s="104"/>
      <c r="G11" s="116"/>
    </row>
    <row r="12" spans="1:252" s="166" customFormat="1" ht="19.5" customHeight="1" x14ac:dyDescent="0.3">
      <c r="A12" s="162" t="s">
        <v>142</v>
      </c>
      <c r="B12" s="163"/>
      <c r="C12" s="164"/>
      <c r="D12" s="164"/>
      <c r="E12" s="163"/>
      <c r="F12" s="163"/>
      <c r="G12" s="165"/>
    </row>
    <row r="13" spans="1:252" s="166" customFormat="1" ht="41.25" customHeight="1" x14ac:dyDescent="0.3">
      <c r="A13" s="253" t="s">
        <v>180</v>
      </c>
      <c r="B13" s="253"/>
      <c r="C13" s="253"/>
      <c r="D13" s="253"/>
      <c r="E13" s="253"/>
      <c r="F13" s="253"/>
      <c r="G13" s="165"/>
    </row>
    <row r="14" spans="1:252" ht="9" customHeight="1" x14ac:dyDescent="0.3">
      <c r="A14" s="167"/>
      <c r="B14" s="104"/>
      <c r="C14" s="168"/>
      <c r="D14" s="168"/>
      <c r="E14" s="104"/>
      <c r="F14" s="104"/>
      <c r="G14" s="116"/>
    </row>
    <row r="15" spans="1:252" ht="19.2" customHeight="1" x14ac:dyDescent="0.3">
      <c r="A15" s="169" t="s">
        <v>143</v>
      </c>
      <c r="B15" s="169" t="s">
        <v>144</v>
      </c>
      <c r="C15" s="169" t="s">
        <v>145</v>
      </c>
      <c r="D15" s="169" t="s">
        <v>146</v>
      </c>
      <c r="E15" s="170"/>
      <c r="F15" s="169"/>
      <c r="G15" s="165"/>
    </row>
    <row r="16" spans="1:252" s="80" customFormat="1" thickBot="1" x14ac:dyDescent="0.35">
      <c r="A16" s="171"/>
      <c r="B16" s="172" t="s">
        <v>152</v>
      </c>
      <c r="C16" s="171"/>
      <c r="D16" s="171"/>
      <c r="E16" s="173"/>
      <c r="F16" s="174"/>
      <c r="G16" s="143"/>
      <c r="H16" s="124"/>
      <c r="I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4"/>
      <c r="CV16" s="124"/>
      <c r="CW16" s="124"/>
      <c r="CX16" s="124"/>
      <c r="CY16" s="124"/>
      <c r="CZ16" s="124"/>
      <c r="DA16" s="124"/>
      <c r="DB16" s="124"/>
      <c r="DC16" s="124"/>
      <c r="DD16" s="124"/>
      <c r="DE16" s="124"/>
      <c r="DF16" s="124"/>
      <c r="DG16" s="124"/>
      <c r="DH16" s="124"/>
      <c r="DI16" s="124"/>
      <c r="DJ16" s="124"/>
      <c r="DK16" s="124"/>
      <c r="DL16" s="124"/>
      <c r="DM16" s="124"/>
      <c r="DN16" s="124"/>
      <c r="DO16" s="124"/>
      <c r="DP16" s="124"/>
      <c r="DQ16" s="124"/>
      <c r="DR16" s="124"/>
      <c r="DS16" s="124"/>
      <c r="DT16" s="124"/>
      <c r="DU16" s="124"/>
      <c r="DV16" s="124"/>
      <c r="DW16" s="124"/>
      <c r="DX16" s="124"/>
      <c r="DY16" s="124"/>
      <c r="DZ16" s="124"/>
      <c r="EA16" s="124"/>
      <c r="EB16" s="124"/>
      <c r="EC16" s="124"/>
      <c r="ED16" s="124"/>
      <c r="EE16" s="124"/>
      <c r="EF16" s="124"/>
      <c r="EG16" s="124"/>
      <c r="EH16" s="124"/>
      <c r="EI16" s="124"/>
      <c r="EJ16" s="124"/>
      <c r="EK16" s="124"/>
      <c r="EL16" s="124"/>
      <c r="EM16" s="124"/>
      <c r="EN16" s="124"/>
      <c r="EO16" s="124"/>
      <c r="EP16" s="124"/>
      <c r="EQ16" s="124"/>
      <c r="ER16" s="124"/>
      <c r="ES16" s="124"/>
      <c r="ET16" s="124"/>
      <c r="EU16" s="124"/>
      <c r="EV16" s="124"/>
      <c r="EW16" s="124"/>
      <c r="EX16" s="124"/>
      <c r="EY16" s="124"/>
      <c r="EZ16" s="124"/>
      <c r="FA16" s="124"/>
      <c r="FB16" s="124"/>
      <c r="FC16" s="124"/>
      <c r="FD16" s="124"/>
      <c r="FE16" s="124"/>
      <c r="FF16" s="124"/>
      <c r="FG16" s="124"/>
      <c r="FH16" s="124"/>
      <c r="FI16" s="124"/>
      <c r="FJ16" s="124"/>
      <c r="FK16" s="124"/>
      <c r="FL16" s="124"/>
      <c r="FM16" s="124"/>
      <c r="FN16" s="124"/>
      <c r="FO16" s="124"/>
      <c r="FP16" s="124"/>
      <c r="FQ16" s="124"/>
      <c r="FR16" s="124"/>
      <c r="FS16" s="124"/>
      <c r="FT16" s="124"/>
      <c r="FU16" s="124"/>
      <c r="FV16" s="124"/>
      <c r="FW16" s="124"/>
      <c r="FX16" s="124"/>
      <c r="FY16" s="124"/>
      <c r="FZ16" s="124"/>
      <c r="GA16" s="124"/>
      <c r="GB16" s="124"/>
      <c r="GC16" s="124"/>
      <c r="GD16" s="124"/>
      <c r="GE16" s="124"/>
      <c r="GF16" s="124"/>
      <c r="GG16" s="124"/>
      <c r="GH16" s="124"/>
      <c r="GI16" s="124"/>
      <c r="GJ16" s="124"/>
      <c r="GK16" s="124"/>
      <c r="GL16" s="124"/>
      <c r="GM16" s="124"/>
      <c r="GN16" s="124"/>
      <c r="GO16" s="124"/>
      <c r="GP16" s="124"/>
      <c r="GQ16" s="124"/>
      <c r="GR16" s="124"/>
      <c r="GS16" s="124"/>
      <c r="GT16" s="124"/>
      <c r="GU16" s="124"/>
      <c r="GV16" s="124"/>
      <c r="GW16" s="124"/>
      <c r="GX16" s="124"/>
      <c r="GY16" s="124"/>
      <c r="GZ16" s="124"/>
      <c r="HA16" s="124"/>
      <c r="HB16" s="124"/>
      <c r="HC16" s="124"/>
      <c r="HD16" s="124"/>
      <c r="HE16" s="124"/>
      <c r="HF16" s="124"/>
      <c r="HG16" s="124"/>
      <c r="HH16" s="124"/>
      <c r="HI16" s="124"/>
      <c r="HJ16" s="124"/>
      <c r="HK16" s="124"/>
      <c r="HL16" s="124"/>
      <c r="HM16" s="124"/>
      <c r="HN16" s="124"/>
      <c r="HO16" s="124"/>
      <c r="HP16" s="124"/>
      <c r="HQ16" s="124"/>
      <c r="HR16" s="124"/>
      <c r="HS16" s="124"/>
      <c r="HT16" s="124"/>
      <c r="HU16" s="124"/>
      <c r="HV16" s="124"/>
      <c r="HW16" s="124"/>
      <c r="HX16" s="124"/>
      <c r="HY16" s="124"/>
      <c r="HZ16" s="124"/>
      <c r="IA16" s="124"/>
      <c r="IB16" s="124"/>
      <c r="IC16" s="124"/>
      <c r="ID16" s="124"/>
      <c r="IE16" s="124"/>
      <c r="IF16" s="124"/>
      <c r="IG16" s="124"/>
      <c r="IH16" s="124"/>
      <c r="II16" s="124"/>
      <c r="IJ16" s="124"/>
      <c r="IK16" s="124"/>
      <c r="IL16" s="124"/>
    </row>
    <row r="17" spans="1:256" s="80" customFormat="1" ht="15" customHeight="1" x14ac:dyDescent="0.3">
      <c r="A17" s="175" t="s">
        <v>181</v>
      </c>
      <c r="B17" s="176" t="s">
        <v>182</v>
      </c>
      <c r="C17" s="177"/>
      <c r="D17" s="177"/>
      <c r="E17" s="178"/>
      <c r="F17" s="179"/>
      <c r="G17" s="143"/>
      <c r="H17" s="124"/>
      <c r="I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  <c r="CL17" s="124"/>
      <c r="CM17" s="124"/>
      <c r="CN17" s="124"/>
      <c r="CO17" s="124"/>
      <c r="CP17" s="124"/>
      <c r="CQ17" s="124"/>
      <c r="CR17" s="124"/>
      <c r="CS17" s="124"/>
      <c r="CT17" s="124"/>
      <c r="CU17" s="124"/>
      <c r="CV17" s="124"/>
      <c r="CW17" s="124"/>
      <c r="CX17" s="124"/>
      <c r="CY17" s="124"/>
      <c r="CZ17" s="124"/>
      <c r="DA17" s="124"/>
      <c r="DB17" s="124"/>
      <c r="DC17" s="124"/>
      <c r="DD17" s="124"/>
      <c r="DE17" s="124"/>
      <c r="DF17" s="124"/>
      <c r="DG17" s="124"/>
      <c r="DH17" s="124"/>
      <c r="DI17" s="124"/>
      <c r="DJ17" s="124"/>
      <c r="DK17" s="124"/>
      <c r="DL17" s="124"/>
      <c r="DM17" s="124"/>
      <c r="DN17" s="124"/>
      <c r="DO17" s="124"/>
      <c r="DP17" s="124"/>
      <c r="DQ17" s="124"/>
      <c r="DR17" s="124"/>
      <c r="DS17" s="124"/>
      <c r="DT17" s="124"/>
      <c r="DU17" s="124"/>
      <c r="DV17" s="124"/>
      <c r="DW17" s="124"/>
      <c r="DX17" s="124"/>
      <c r="DY17" s="124"/>
      <c r="DZ17" s="124"/>
      <c r="EA17" s="124"/>
      <c r="EB17" s="124"/>
      <c r="EC17" s="124"/>
      <c r="ED17" s="124"/>
      <c r="EE17" s="124"/>
      <c r="EF17" s="124"/>
      <c r="EG17" s="124"/>
      <c r="EH17" s="124"/>
      <c r="EI17" s="124"/>
      <c r="EJ17" s="124"/>
      <c r="EK17" s="124"/>
      <c r="EL17" s="124"/>
      <c r="EM17" s="124"/>
      <c r="EN17" s="124"/>
      <c r="EO17" s="124"/>
      <c r="EP17" s="124"/>
      <c r="EQ17" s="124"/>
      <c r="ER17" s="124"/>
      <c r="ES17" s="124"/>
      <c r="ET17" s="124"/>
      <c r="EU17" s="124"/>
      <c r="EV17" s="124"/>
      <c r="EW17" s="124"/>
      <c r="EX17" s="124"/>
      <c r="EY17" s="124"/>
      <c r="EZ17" s="124"/>
      <c r="FA17" s="124"/>
      <c r="FB17" s="124"/>
      <c r="FC17" s="124"/>
      <c r="FD17" s="124"/>
      <c r="FE17" s="124"/>
      <c r="FF17" s="124"/>
      <c r="FG17" s="124"/>
      <c r="FH17" s="124"/>
      <c r="FI17" s="124"/>
      <c r="FJ17" s="124"/>
      <c r="FK17" s="124"/>
      <c r="FL17" s="124"/>
      <c r="FM17" s="124"/>
      <c r="FN17" s="124"/>
      <c r="FO17" s="124"/>
      <c r="FP17" s="124"/>
      <c r="FQ17" s="124"/>
      <c r="FR17" s="124"/>
      <c r="FS17" s="124"/>
      <c r="FT17" s="124"/>
      <c r="FU17" s="124"/>
      <c r="FV17" s="124"/>
      <c r="FW17" s="124"/>
      <c r="FX17" s="124"/>
      <c r="FY17" s="124"/>
      <c r="FZ17" s="124"/>
      <c r="GA17" s="124"/>
      <c r="GB17" s="124"/>
      <c r="GC17" s="124"/>
      <c r="GD17" s="124"/>
      <c r="GE17" s="124"/>
      <c r="GF17" s="124"/>
      <c r="GG17" s="124"/>
      <c r="GH17" s="124"/>
      <c r="GI17" s="124"/>
      <c r="GJ17" s="124"/>
      <c r="GK17" s="124"/>
      <c r="GL17" s="124"/>
      <c r="GM17" s="124"/>
      <c r="GN17" s="124"/>
      <c r="GO17" s="124"/>
      <c r="GP17" s="124"/>
      <c r="GQ17" s="124"/>
      <c r="GR17" s="124"/>
      <c r="GS17" s="124"/>
      <c r="GT17" s="124"/>
      <c r="GU17" s="124"/>
      <c r="GV17" s="124"/>
      <c r="GW17" s="124"/>
      <c r="GX17" s="124"/>
      <c r="GY17" s="124"/>
      <c r="GZ17" s="124"/>
      <c r="HA17" s="124"/>
      <c r="HB17" s="124"/>
      <c r="HC17" s="124"/>
      <c r="HD17" s="124"/>
      <c r="HE17" s="124"/>
      <c r="HF17" s="124"/>
      <c r="HG17" s="124"/>
      <c r="HH17" s="124"/>
      <c r="HI17" s="124"/>
      <c r="HJ17" s="124"/>
      <c r="HK17" s="124"/>
      <c r="HL17" s="124"/>
      <c r="HM17" s="124"/>
      <c r="HN17" s="124"/>
      <c r="HO17" s="124"/>
      <c r="HP17" s="124"/>
      <c r="HQ17" s="124"/>
      <c r="HR17" s="124"/>
      <c r="HS17" s="124"/>
      <c r="HT17" s="124"/>
      <c r="HU17" s="124"/>
      <c r="HV17" s="124"/>
      <c r="HW17" s="124"/>
      <c r="HX17" s="124"/>
      <c r="HY17" s="124"/>
      <c r="HZ17" s="124"/>
      <c r="IA17" s="124"/>
      <c r="IB17" s="124"/>
      <c r="IC17" s="124"/>
      <c r="ID17" s="124"/>
      <c r="IE17" s="124"/>
      <c r="IF17" s="124"/>
      <c r="IG17" s="124"/>
      <c r="IH17" s="124"/>
      <c r="II17" s="124"/>
      <c r="IJ17" s="124"/>
      <c r="IK17" s="124"/>
      <c r="IL17" s="124"/>
    </row>
    <row r="18" spans="1:256" s="124" customFormat="1" ht="15" customHeight="1" x14ac:dyDescent="0.3">
      <c r="A18" s="180" t="s">
        <v>209</v>
      </c>
      <c r="B18" s="181" t="s">
        <v>217</v>
      </c>
      <c r="C18" s="182" t="s">
        <v>34</v>
      </c>
      <c r="D18" s="183">
        <f>SUM(E9)</f>
        <v>14</v>
      </c>
      <c r="E18" s="184"/>
      <c r="F18" s="185"/>
    </row>
    <row r="19" spans="1:256" s="124" customFormat="1" ht="31.8" customHeight="1" x14ac:dyDescent="0.3">
      <c r="A19" s="180" t="s">
        <v>210</v>
      </c>
      <c r="B19" s="181" t="s">
        <v>211</v>
      </c>
      <c r="C19" s="182" t="s">
        <v>34</v>
      </c>
      <c r="D19" s="183">
        <v>14</v>
      </c>
      <c r="E19" s="184"/>
      <c r="F19" s="185"/>
    </row>
    <row r="20" spans="1:256" s="124" customFormat="1" ht="15" customHeight="1" x14ac:dyDescent="0.3">
      <c r="A20" s="180" t="s">
        <v>183</v>
      </c>
      <c r="B20" s="181" t="s">
        <v>184</v>
      </c>
      <c r="C20" s="182" t="s">
        <v>185</v>
      </c>
      <c r="D20" s="183">
        <v>42</v>
      </c>
      <c r="E20" s="184"/>
      <c r="F20" s="185"/>
    </row>
    <row r="21" spans="1:256" s="124" customFormat="1" ht="15" customHeight="1" thickBot="1" x14ac:dyDescent="0.35">
      <c r="A21" s="186"/>
      <c r="B21" s="187"/>
      <c r="C21" s="188"/>
      <c r="D21" s="189"/>
      <c r="E21" s="190"/>
      <c r="F21" s="191"/>
    </row>
    <row r="22" spans="1:256" s="124" customFormat="1" ht="15" customHeight="1" x14ac:dyDescent="0.3">
      <c r="A22" s="192"/>
      <c r="B22" s="193"/>
      <c r="C22" s="150"/>
      <c r="D22" s="194"/>
      <c r="E22" s="195"/>
      <c r="F22" s="196"/>
    </row>
    <row r="23" spans="1:256" s="124" customFormat="1" ht="15" customHeight="1" x14ac:dyDescent="0.3">
      <c r="A23" s="197"/>
      <c r="B23" s="83" t="s">
        <v>189</v>
      </c>
      <c r="C23" s="82"/>
      <c r="D23" s="198"/>
      <c r="E23" s="199"/>
      <c r="F23" s="200"/>
    </row>
    <row r="24" spans="1:256" s="80" customFormat="1" ht="45.6" customHeight="1" x14ac:dyDescent="0.3">
      <c r="A24" s="125">
        <v>1</v>
      </c>
      <c r="B24" s="127" t="s">
        <v>190</v>
      </c>
      <c r="C24" s="125" t="s">
        <v>46</v>
      </c>
      <c r="D24" s="126">
        <f>SUM(E9)</f>
        <v>14</v>
      </c>
      <c r="E24" s="271">
        <v>0</v>
      </c>
      <c r="F24" s="120">
        <f t="shared" ref="F24:F32" si="0">PRODUCT(D24:E24)</f>
        <v>0</v>
      </c>
      <c r="G24" s="117"/>
      <c r="H24" s="152"/>
      <c r="I24" s="124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F24" s="117"/>
      <c r="BG24" s="117"/>
      <c r="BH24" s="117"/>
      <c r="BI24" s="117"/>
      <c r="BJ24" s="117"/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17"/>
      <c r="BV24" s="117"/>
      <c r="BW24" s="117"/>
      <c r="BX24" s="117"/>
      <c r="BY24" s="117"/>
      <c r="BZ24" s="117"/>
      <c r="CA24" s="117"/>
      <c r="CB24" s="117"/>
      <c r="CC24" s="117"/>
      <c r="CD24" s="117"/>
      <c r="CE24" s="117"/>
      <c r="CF24" s="117"/>
      <c r="CG24" s="117"/>
      <c r="CH24" s="117"/>
      <c r="CI24" s="117"/>
      <c r="CJ24" s="117"/>
      <c r="CK24" s="117"/>
      <c r="CL24" s="117"/>
      <c r="CM24" s="117"/>
      <c r="CN24" s="117"/>
      <c r="CO24" s="117"/>
      <c r="CP24" s="117"/>
      <c r="CQ24" s="117"/>
      <c r="CR24" s="117"/>
      <c r="CS24" s="117"/>
      <c r="CT24" s="117"/>
      <c r="CU24" s="117"/>
      <c r="CV24" s="117"/>
      <c r="CW24" s="117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17"/>
      <c r="EU24" s="117"/>
      <c r="EV24" s="117"/>
      <c r="EW24" s="117"/>
      <c r="EX24" s="117"/>
      <c r="EY24" s="117"/>
      <c r="EZ24" s="117"/>
      <c r="FA24" s="117"/>
      <c r="FB24" s="117"/>
      <c r="FC24" s="117"/>
      <c r="FD24" s="117"/>
      <c r="FE24" s="117"/>
      <c r="FF24" s="117"/>
      <c r="FG24" s="117"/>
      <c r="FH24" s="117"/>
      <c r="FI24" s="117"/>
      <c r="FJ24" s="117"/>
      <c r="FK24" s="117"/>
      <c r="FL24" s="117"/>
      <c r="FM24" s="117"/>
      <c r="FN24" s="117"/>
      <c r="FO24" s="117"/>
      <c r="FP24" s="117"/>
      <c r="FQ24" s="117"/>
      <c r="FR24" s="117"/>
      <c r="FS24" s="117"/>
      <c r="FT24" s="117"/>
      <c r="FU24" s="117"/>
      <c r="FV24" s="117"/>
      <c r="FW24" s="117"/>
      <c r="FX24" s="117"/>
      <c r="FY24" s="117"/>
      <c r="FZ24" s="117"/>
      <c r="GA24" s="117"/>
      <c r="GB24" s="117"/>
      <c r="GC24" s="117"/>
      <c r="GD24" s="117"/>
      <c r="GE24" s="117"/>
      <c r="GF24" s="117"/>
      <c r="GG24" s="117"/>
      <c r="GH24" s="117"/>
      <c r="GI24" s="117"/>
      <c r="GJ24" s="117"/>
      <c r="GK24" s="117"/>
      <c r="GL24" s="117"/>
      <c r="GM24" s="117"/>
      <c r="GN24" s="117"/>
      <c r="GO24" s="117"/>
      <c r="GP24" s="117"/>
      <c r="GQ24" s="117"/>
      <c r="GR24" s="117"/>
      <c r="GS24" s="117"/>
      <c r="GT24" s="117"/>
      <c r="GU24" s="117"/>
      <c r="GV24" s="117"/>
      <c r="GW24" s="117"/>
      <c r="GX24" s="117"/>
      <c r="GY24" s="117"/>
      <c r="GZ24" s="117"/>
      <c r="HA24" s="117"/>
      <c r="HB24" s="117"/>
      <c r="HC24" s="117"/>
      <c r="HD24" s="117"/>
      <c r="HE24" s="117"/>
      <c r="HF24" s="117"/>
      <c r="HG24" s="117"/>
      <c r="HH24" s="117"/>
      <c r="HI24" s="117"/>
      <c r="HJ24" s="117"/>
      <c r="HK24" s="117"/>
      <c r="HL24" s="117"/>
      <c r="HM24" s="117"/>
      <c r="HN24" s="117"/>
      <c r="HO24" s="117"/>
      <c r="HP24" s="117"/>
      <c r="HQ24" s="117"/>
      <c r="HR24" s="117"/>
      <c r="HS24" s="117"/>
      <c r="HT24" s="117"/>
      <c r="HU24" s="117"/>
      <c r="HV24" s="117"/>
      <c r="HW24" s="117"/>
      <c r="HX24" s="117"/>
      <c r="HY24" s="117"/>
      <c r="HZ24" s="117"/>
      <c r="IA24" s="117"/>
      <c r="IB24" s="117"/>
      <c r="IC24" s="117"/>
      <c r="ID24" s="117"/>
      <c r="IE24" s="117"/>
      <c r="IF24" s="117"/>
      <c r="IG24" s="117"/>
      <c r="IH24" s="117"/>
      <c r="II24" s="117"/>
      <c r="IJ24" s="117"/>
      <c r="IK24" s="117"/>
      <c r="IL24" s="117"/>
      <c r="IM24" s="117"/>
      <c r="IN24" s="117"/>
      <c r="IO24" s="117"/>
      <c r="IP24" s="117"/>
      <c r="IQ24" s="117"/>
      <c r="IR24" s="117"/>
      <c r="IS24" s="117"/>
      <c r="IT24" s="117"/>
      <c r="IU24" s="117"/>
      <c r="IV24" s="117"/>
    </row>
    <row r="25" spans="1:256" s="124" customFormat="1" ht="36" customHeight="1" x14ac:dyDescent="0.3">
      <c r="A25" s="82">
        <v>2</v>
      </c>
      <c r="B25" s="138" t="s">
        <v>212</v>
      </c>
      <c r="C25" s="82" t="s">
        <v>34</v>
      </c>
      <c r="D25" s="201">
        <f>SUM(D24)</f>
        <v>14</v>
      </c>
      <c r="E25" s="272">
        <v>0</v>
      </c>
      <c r="F25" s="120">
        <f t="shared" si="0"/>
        <v>0</v>
      </c>
    </row>
    <row r="26" spans="1:256" s="124" customFormat="1" ht="25.8" customHeight="1" x14ac:dyDescent="0.3">
      <c r="A26" s="125">
        <v>3</v>
      </c>
      <c r="B26" s="138" t="s">
        <v>213</v>
      </c>
      <c r="C26" s="82" t="s">
        <v>34</v>
      </c>
      <c r="D26" s="201">
        <f>SUM(D25)</f>
        <v>14</v>
      </c>
      <c r="E26" s="272">
        <v>0</v>
      </c>
      <c r="F26" s="120">
        <f t="shared" si="0"/>
        <v>0</v>
      </c>
    </row>
    <row r="27" spans="1:256" s="124" customFormat="1" ht="15" customHeight="1" x14ac:dyDescent="0.3">
      <c r="A27" s="82">
        <v>4</v>
      </c>
      <c r="B27" s="138" t="s">
        <v>191</v>
      </c>
      <c r="C27" s="82" t="s">
        <v>34</v>
      </c>
      <c r="D27" s="201">
        <f>SUM(D26)</f>
        <v>14</v>
      </c>
      <c r="E27" s="272">
        <v>0</v>
      </c>
      <c r="F27" s="120">
        <f t="shared" si="0"/>
        <v>0</v>
      </c>
    </row>
    <row r="28" spans="1:256" s="124" customFormat="1" ht="15" customHeight="1" x14ac:dyDescent="0.3">
      <c r="A28" s="125">
        <v>5</v>
      </c>
      <c r="B28" s="138" t="s">
        <v>192</v>
      </c>
      <c r="C28" s="82" t="s">
        <v>28</v>
      </c>
      <c r="D28" s="201">
        <v>4.2</v>
      </c>
      <c r="E28" s="272">
        <v>0</v>
      </c>
      <c r="F28" s="120">
        <f t="shared" si="0"/>
        <v>0</v>
      </c>
    </row>
    <row r="29" spans="1:256" s="124" customFormat="1" ht="15" customHeight="1" x14ac:dyDescent="0.3">
      <c r="A29" s="82">
        <v>6</v>
      </c>
      <c r="B29" s="138" t="s">
        <v>193</v>
      </c>
      <c r="C29" s="82" t="s">
        <v>34</v>
      </c>
      <c r="D29" s="201">
        <f>SUM(D27)</f>
        <v>14</v>
      </c>
      <c r="E29" s="272">
        <v>0</v>
      </c>
      <c r="F29" s="120">
        <f t="shared" si="0"/>
        <v>0</v>
      </c>
    </row>
    <row r="30" spans="1:256" s="80" customFormat="1" ht="17.399999999999999" customHeight="1" x14ac:dyDescent="0.3">
      <c r="A30" s="125">
        <v>7</v>
      </c>
      <c r="B30" s="121" t="s">
        <v>214</v>
      </c>
      <c r="C30" s="118" t="s">
        <v>34</v>
      </c>
      <c r="D30" s="202">
        <f>SUM(D29)</f>
        <v>14</v>
      </c>
      <c r="E30" s="273">
        <v>0</v>
      </c>
      <c r="F30" s="120">
        <f t="shared" si="0"/>
        <v>0</v>
      </c>
      <c r="G30" s="117"/>
      <c r="H30" s="117"/>
      <c r="I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117"/>
      <c r="BD30" s="117"/>
      <c r="BE30" s="117"/>
      <c r="BF30" s="117"/>
      <c r="BG30" s="117"/>
      <c r="BH30" s="117"/>
      <c r="BI30" s="117"/>
      <c r="BJ30" s="117"/>
      <c r="BK30" s="117"/>
      <c r="BL30" s="117"/>
      <c r="BM30" s="117"/>
      <c r="BN30" s="117"/>
      <c r="BO30" s="117"/>
      <c r="BP30" s="117"/>
      <c r="BQ30" s="117"/>
      <c r="BR30" s="117"/>
      <c r="BS30" s="117"/>
      <c r="BT30" s="117"/>
      <c r="BU30" s="117"/>
      <c r="BV30" s="117"/>
      <c r="BW30" s="117"/>
      <c r="BX30" s="117"/>
      <c r="BY30" s="117"/>
      <c r="BZ30" s="117"/>
      <c r="CA30" s="117"/>
      <c r="CB30" s="117"/>
      <c r="CC30" s="117"/>
      <c r="CD30" s="117"/>
      <c r="CE30" s="117"/>
      <c r="CF30" s="117"/>
      <c r="CG30" s="117"/>
      <c r="CH30" s="117"/>
      <c r="CI30" s="117"/>
      <c r="CJ30" s="117"/>
      <c r="CK30" s="117"/>
      <c r="CL30" s="117"/>
      <c r="CM30" s="117"/>
      <c r="CN30" s="117"/>
      <c r="CO30" s="117"/>
      <c r="CP30" s="117"/>
      <c r="CQ30" s="117"/>
      <c r="CR30" s="117"/>
      <c r="CS30" s="117"/>
      <c r="CT30" s="117"/>
      <c r="CU30" s="117"/>
      <c r="CV30" s="117"/>
      <c r="CW30" s="117"/>
      <c r="CX30" s="117"/>
      <c r="CY30" s="117"/>
      <c r="CZ30" s="117"/>
      <c r="DA30" s="117"/>
      <c r="DB30" s="117"/>
      <c r="DC30" s="117"/>
      <c r="DD30" s="117"/>
      <c r="DE30" s="117"/>
      <c r="DF30" s="117"/>
      <c r="DG30" s="117"/>
      <c r="DH30" s="117"/>
      <c r="DI30" s="117"/>
      <c r="DJ30" s="117"/>
      <c r="DK30" s="117"/>
      <c r="DL30" s="117"/>
      <c r="DM30" s="117"/>
      <c r="DN30" s="117"/>
      <c r="DO30" s="117"/>
      <c r="DP30" s="117"/>
      <c r="DQ30" s="117"/>
      <c r="DR30" s="117"/>
      <c r="DS30" s="117"/>
      <c r="DT30" s="117"/>
      <c r="DU30" s="117"/>
      <c r="DV30" s="117"/>
      <c r="DW30" s="117"/>
      <c r="DX30" s="117"/>
      <c r="DY30" s="117"/>
      <c r="DZ30" s="117"/>
      <c r="EA30" s="117"/>
      <c r="EB30" s="117"/>
      <c r="EC30" s="117"/>
      <c r="ED30" s="117"/>
      <c r="EE30" s="117"/>
      <c r="EF30" s="117"/>
      <c r="EG30" s="117"/>
      <c r="EH30" s="117"/>
      <c r="EI30" s="117"/>
      <c r="EJ30" s="117"/>
      <c r="EK30" s="117"/>
      <c r="EL30" s="117"/>
      <c r="EM30" s="117"/>
      <c r="EN30" s="117"/>
      <c r="EO30" s="117"/>
      <c r="EP30" s="117"/>
      <c r="EQ30" s="117"/>
      <c r="ER30" s="117"/>
      <c r="ES30" s="117"/>
      <c r="ET30" s="117"/>
      <c r="EU30" s="117"/>
      <c r="EV30" s="117"/>
      <c r="EW30" s="117"/>
      <c r="EX30" s="117"/>
      <c r="EY30" s="117"/>
      <c r="EZ30" s="117"/>
      <c r="FA30" s="117"/>
      <c r="FB30" s="117"/>
      <c r="FC30" s="117"/>
      <c r="FD30" s="117"/>
      <c r="FE30" s="117"/>
      <c r="FF30" s="117"/>
      <c r="FG30" s="117"/>
      <c r="FH30" s="117"/>
      <c r="FI30" s="117"/>
      <c r="FJ30" s="117"/>
      <c r="FK30" s="117"/>
      <c r="FL30" s="117"/>
      <c r="FM30" s="117"/>
      <c r="FN30" s="117"/>
      <c r="FO30" s="117"/>
      <c r="FP30" s="117"/>
      <c r="FQ30" s="117"/>
      <c r="FR30" s="117"/>
      <c r="FS30" s="117"/>
      <c r="FT30" s="117"/>
      <c r="FU30" s="117"/>
      <c r="FV30" s="117"/>
      <c r="FW30" s="117"/>
      <c r="FX30" s="117"/>
      <c r="FY30" s="117"/>
      <c r="FZ30" s="117"/>
      <c r="GA30" s="117"/>
      <c r="GB30" s="117"/>
      <c r="GC30" s="117"/>
      <c r="GD30" s="117"/>
      <c r="GE30" s="117"/>
      <c r="GF30" s="117"/>
      <c r="GG30" s="117"/>
      <c r="GH30" s="117"/>
      <c r="GI30" s="117"/>
      <c r="GJ30" s="117"/>
      <c r="GK30" s="117"/>
      <c r="GL30" s="117"/>
      <c r="GM30" s="117"/>
      <c r="GN30" s="117"/>
      <c r="GO30" s="117"/>
      <c r="GP30" s="117"/>
      <c r="GQ30" s="117"/>
      <c r="GR30" s="117"/>
      <c r="GS30" s="117"/>
      <c r="GT30" s="117"/>
      <c r="GU30" s="117"/>
      <c r="GV30" s="117"/>
      <c r="GW30" s="117"/>
      <c r="GX30" s="117"/>
      <c r="GY30" s="117"/>
      <c r="GZ30" s="117"/>
      <c r="HA30" s="117"/>
      <c r="HB30" s="117"/>
      <c r="HC30" s="117"/>
      <c r="HD30" s="117"/>
      <c r="HE30" s="117"/>
      <c r="HF30" s="117"/>
      <c r="HG30" s="117"/>
      <c r="HH30" s="117"/>
      <c r="HI30" s="117"/>
      <c r="HJ30" s="117"/>
      <c r="HK30" s="117"/>
      <c r="HL30" s="117"/>
      <c r="HM30" s="117"/>
      <c r="HN30" s="117"/>
      <c r="HO30" s="117"/>
      <c r="HP30" s="117"/>
      <c r="HQ30" s="117"/>
      <c r="HR30" s="117"/>
      <c r="HS30" s="117"/>
      <c r="HT30" s="117"/>
      <c r="HU30" s="117"/>
      <c r="HV30" s="117"/>
      <c r="HW30" s="117"/>
      <c r="HX30" s="117"/>
      <c r="HY30" s="117"/>
      <c r="HZ30" s="117"/>
      <c r="IA30" s="117"/>
      <c r="IB30" s="117"/>
      <c r="IC30" s="117"/>
      <c r="ID30" s="117"/>
      <c r="IE30" s="117"/>
      <c r="IF30" s="117"/>
      <c r="IG30" s="117"/>
      <c r="IH30" s="117"/>
      <c r="II30" s="117"/>
      <c r="IJ30" s="117"/>
      <c r="IK30" s="117"/>
      <c r="IL30" s="117"/>
      <c r="IM30" s="117"/>
      <c r="IN30" s="117"/>
      <c r="IO30" s="117"/>
      <c r="IP30" s="117"/>
      <c r="IQ30" s="117"/>
      <c r="IR30" s="117"/>
      <c r="IS30" s="117"/>
      <c r="IT30" s="117"/>
      <c r="IU30" s="117"/>
      <c r="IV30" s="117"/>
    </row>
    <row r="31" spans="1:256" s="80" customFormat="1" ht="15.6" customHeight="1" x14ac:dyDescent="0.3">
      <c r="A31" s="82">
        <v>8</v>
      </c>
      <c r="B31" s="121" t="s">
        <v>194</v>
      </c>
      <c r="C31" s="118" t="s">
        <v>185</v>
      </c>
      <c r="D31" s="202">
        <f>SUM(D20)</f>
        <v>42</v>
      </c>
      <c r="E31" s="273">
        <v>0</v>
      </c>
      <c r="F31" s="120">
        <f t="shared" si="0"/>
        <v>0</v>
      </c>
      <c r="G31" s="117"/>
      <c r="H31" s="117"/>
      <c r="I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7"/>
      <c r="BM31" s="117"/>
      <c r="BN31" s="117"/>
      <c r="BO31" s="117"/>
      <c r="BP31" s="117"/>
      <c r="BQ31" s="117"/>
      <c r="BR31" s="117"/>
      <c r="BS31" s="117"/>
      <c r="BT31" s="117"/>
      <c r="BU31" s="117"/>
      <c r="BV31" s="117"/>
      <c r="BW31" s="117"/>
      <c r="BX31" s="117"/>
      <c r="BY31" s="117"/>
      <c r="BZ31" s="117"/>
      <c r="CA31" s="117"/>
      <c r="CB31" s="117"/>
      <c r="CC31" s="117"/>
      <c r="CD31" s="117"/>
      <c r="CE31" s="117"/>
      <c r="CF31" s="117"/>
      <c r="CG31" s="117"/>
      <c r="CH31" s="117"/>
      <c r="CI31" s="117"/>
      <c r="CJ31" s="117"/>
      <c r="CK31" s="117"/>
      <c r="CL31" s="117"/>
      <c r="CM31" s="117"/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7"/>
      <c r="CY31" s="117"/>
      <c r="CZ31" s="117"/>
      <c r="DA31" s="117"/>
      <c r="DB31" s="117"/>
      <c r="DC31" s="117"/>
      <c r="DD31" s="117"/>
      <c r="DE31" s="117"/>
      <c r="DF31" s="117"/>
      <c r="DG31" s="117"/>
      <c r="DH31" s="117"/>
      <c r="DI31" s="117"/>
      <c r="DJ31" s="117"/>
      <c r="DK31" s="117"/>
      <c r="DL31" s="117"/>
      <c r="DM31" s="117"/>
      <c r="DN31" s="117"/>
      <c r="DO31" s="117"/>
      <c r="DP31" s="117"/>
      <c r="DQ31" s="117"/>
      <c r="DR31" s="117"/>
      <c r="DS31" s="117"/>
      <c r="DT31" s="117"/>
      <c r="DU31" s="117"/>
      <c r="DV31" s="117"/>
      <c r="DW31" s="117"/>
      <c r="DX31" s="117"/>
      <c r="DY31" s="117"/>
      <c r="DZ31" s="117"/>
      <c r="EA31" s="117"/>
      <c r="EB31" s="117"/>
      <c r="EC31" s="117"/>
      <c r="ED31" s="117"/>
      <c r="EE31" s="117"/>
      <c r="EF31" s="117"/>
      <c r="EG31" s="117"/>
      <c r="EH31" s="117"/>
      <c r="EI31" s="117"/>
      <c r="EJ31" s="117"/>
      <c r="EK31" s="117"/>
      <c r="EL31" s="117"/>
      <c r="EM31" s="117"/>
      <c r="EN31" s="117"/>
      <c r="EO31" s="117"/>
      <c r="EP31" s="117"/>
      <c r="EQ31" s="117"/>
      <c r="ER31" s="117"/>
      <c r="ES31" s="117"/>
      <c r="ET31" s="117"/>
      <c r="EU31" s="117"/>
      <c r="EV31" s="117"/>
      <c r="EW31" s="117"/>
      <c r="EX31" s="117"/>
      <c r="EY31" s="117"/>
      <c r="EZ31" s="117"/>
      <c r="FA31" s="117"/>
      <c r="FB31" s="117"/>
      <c r="FC31" s="117"/>
      <c r="FD31" s="117"/>
      <c r="FE31" s="117"/>
      <c r="FF31" s="117"/>
      <c r="FG31" s="117"/>
      <c r="FH31" s="117"/>
      <c r="FI31" s="117"/>
      <c r="FJ31" s="117"/>
      <c r="FK31" s="117"/>
      <c r="FL31" s="117"/>
      <c r="FM31" s="117"/>
      <c r="FN31" s="117"/>
      <c r="FO31" s="117"/>
      <c r="FP31" s="117"/>
      <c r="FQ31" s="117"/>
      <c r="FR31" s="117"/>
      <c r="FS31" s="117"/>
      <c r="FT31" s="117"/>
      <c r="FU31" s="117"/>
      <c r="FV31" s="117"/>
      <c r="FW31" s="117"/>
      <c r="FX31" s="117"/>
      <c r="FY31" s="117"/>
      <c r="FZ31" s="117"/>
      <c r="GA31" s="117"/>
      <c r="GB31" s="117"/>
      <c r="GC31" s="117"/>
      <c r="GD31" s="117"/>
      <c r="GE31" s="117"/>
      <c r="GF31" s="117"/>
      <c r="GG31" s="117"/>
      <c r="GH31" s="117"/>
      <c r="GI31" s="117"/>
      <c r="GJ31" s="117"/>
      <c r="GK31" s="117"/>
      <c r="GL31" s="117"/>
      <c r="GM31" s="117"/>
      <c r="GN31" s="117"/>
      <c r="GO31" s="117"/>
      <c r="GP31" s="117"/>
      <c r="GQ31" s="117"/>
      <c r="GR31" s="117"/>
      <c r="GS31" s="117"/>
      <c r="GT31" s="117"/>
      <c r="GU31" s="117"/>
      <c r="GV31" s="117"/>
      <c r="GW31" s="117"/>
      <c r="GX31" s="117"/>
      <c r="GY31" s="117"/>
      <c r="GZ31" s="117"/>
      <c r="HA31" s="117"/>
      <c r="HB31" s="117"/>
      <c r="HC31" s="117"/>
      <c r="HD31" s="117"/>
      <c r="HE31" s="117"/>
      <c r="HF31" s="117"/>
      <c r="HG31" s="117"/>
      <c r="HH31" s="117"/>
      <c r="HI31" s="117"/>
      <c r="HJ31" s="117"/>
      <c r="HK31" s="117"/>
      <c r="HL31" s="117"/>
      <c r="HM31" s="117"/>
      <c r="HN31" s="117"/>
      <c r="HO31" s="117"/>
      <c r="HP31" s="117"/>
      <c r="HQ31" s="117"/>
      <c r="HR31" s="117"/>
      <c r="HS31" s="117"/>
      <c r="HT31" s="117"/>
      <c r="HU31" s="117"/>
      <c r="HV31" s="117"/>
      <c r="HW31" s="117"/>
      <c r="HX31" s="117"/>
      <c r="HY31" s="117"/>
      <c r="HZ31" s="117"/>
      <c r="IA31" s="117"/>
      <c r="IB31" s="117"/>
      <c r="IC31" s="117"/>
      <c r="ID31" s="117"/>
      <c r="IE31" s="117"/>
      <c r="IF31" s="117"/>
      <c r="IG31" s="117"/>
      <c r="IH31" s="117"/>
      <c r="II31" s="117"/>
      <c r="IJ31" s="117"/>
      <c r="IK31" s="117"/>
      <c r="IL31" s="117"/>
      <c r="IM31" s="117"/>
      <c r="IN31" s="117"/>
      <c r="IO31" s="117"/>
      <c r="IP31" s="117"/>
      <c r="IQ31" s="117"/>
      <c r="IR31" s="117"/>
      <c r="IS31" s="117"/>
      <c r="IT31" s="117"/>
      <c r="IU31" s="117"/>
      <c r="IV31" s="117"/>
    </row>
    <row r="32" spans="1:256" s="80" customFormat="1" ht="34.799999999999997" customHeight="1" x14ac:dyDescent="0.3">
      <c r="A32" s="125">
        <v>9</v>
      </c>
      <c r="B32" s="128" t="s">
        <v>195</v>
      </c>
      <c r="C32" s="123" t="s">
        <v>46</v>
      </c>
      <c r="D32" s="203">
        <f>SUM(D30)</f>
        <v>14</v>
      </c>
      <c r="E32" s="274">
        <v>0</v>
      </c>
      <c r="F32" s="120">
        <f t="shared" si="0"/>
        <v>0</v>
      </c>
      <c r="G32" s="117"/>
      <c r="H32" s="117"/>
      <c r="I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  <c r="BE32" s="117"/>
      <c r="BF32" s="117"/>
      <c r="BG32" s="117"/>
      <c r="BH32" s="117"/>
      <c r="BI32" s="117"/>
      <c r="BJ32" s="117"/>
      <c r="BK32" s="117"/>
      <c r="BL32" s="117"/>
      <c r="BM32" s="117"/>
      <c r="BN32" s="117"/>
      <c r="BO32" s="117"/>
      <c r="BP32" s="117"/>
      <c r="BQ32" s="117"/>
      <c r="BR32" s="117"/>
      <c r="BS32" s="117"/>
      <c r="BT32" s="117"/>
      <c r="BU32" s="117"/>
      <c r="BV32" s="117"/>
      <c r="BW32" s="117"/>
      <c r="BX32" s="117"/>
      <c r="BY32" s="117"/>
      <c r="BZ32" s="117"/>
      <c r="CA32" s="117"/>
      <c r="CB32" s="117"/>
      <c r="CC32" s="117"/>
      <c r="CD32" s="117"/>
      <c r="CE32" s="117"/>
      <c r="CF32" s="117"/>
      <c r="CG32" s="117"/>
      <c r="CH32" s="117"/>
      <c r="CI32" s="117"/>
      <c r="CJ32" s="117"/>
      <c r="CK32" s="117"/>
      <c r="CL32" s="117"/>
      <c r="CM32" s="117"/>
      <c r="CN32" s="117"/>
      <c r="CO32" s="117"/>
      <c r="CP32" s="117"/>
      <c r="CQ32" s="117"/>
      <c r="CR32" s="117"/>
      <c r="CS32" s="117"/>
      <c r="CT32" s="117"/>
      <c r="CU32" s="117"/>
      <c r="CV32" s="117"/>
      <c r="CW32" s="117"/>
      <c r="CX32" s="117"/>
      <c r="CY32" s="117"/>
      <c r="CZ32" s="117"/>
      <c r="DA32" s="117"/>
      <c r="DB32" s="117"/>
      <c r="DC32" s="117"/>
      <c r="DD32" s="117"/>
      <c r="DE32" s="117"/>
      <c r="DF32" s="117"/>
      <c r="DG32" s="117"/>
      <c r="DH32" s="117"/>
      <c r="DI32" s="117"/>
      <c r="DJ32" s="117"/>
      <c r="DK32" s="117"/>
      <c r="DL32" s="117"/>
      <c r="DM32" s="117"/>
      <c r="DN32" s="117"/>
      <c r="DO32" s="117"/>
      <c r="DP32" s="117"/>
      <c r="DQ32" s="117"/>
      <c r="DR32" s="117"/>
      <c r="DS32" s="117"/>
      <c r="DT32" s="117"/>
      <c r="DU32" s="117"/>
      <c r="DV32" s="117"/>
      <c r="DW32" s="117"/>
      <c r="DX32" s="117"/>
      <c r="DY32" s="117"/>
      <c r="DZ32" s="117"/>
      <c r="EA32" s="117"/>
      <c r="EB32" s="117"/>
      <c r="EC32" s="117"/>
      <c r="ED32" s="117"/>
      <c r="EE32" s="117"/>
      <c r="EF32" s="117"/>
      <c r="EG32" s="117"/>
      <c r="EH32" s="117"/>
      <c r="EI32" s="117"/>
      <c r="EJ32" s="117"/>
      <c r="EK32" s="117"/>
      <c r="EL32" s="117"/>
      <c r="EM32" s="117"/>
      <c r="EN32" s="117"/>
      <c r="EO32" s="117"/>
      <c r="EP32" s="117"/>
      <c r="EQ32" s="117"/>
      <c r="ER32" s="117"/>
      <c r="ES32" s="117"/>
      <c r="ET32" s="117"/>
      <c r="EU32" s="117"/>
      <c r="EV32" s="117"/>
      <c r="EW32" s="117"/>
      <c r="EX32" s="117"/>
      <c r="EY32" s="117"/>
      <c r="EZ32" s="117"/>
      <c r="FA32" s="117"/>
      <c r="FB32" s="117"/>
      <c r="FC32" s="117"/>
      <c r="FD32" s="117"/>
      <c r="FE32" s="117"/>
      <c r="FF32" s="117"/>
      <c r="FG32" s="117"/>
      <c r="FH32" s="117"/>
      <c r="FI32" s="117"/>
      <c r="FJ32" s="117"/>
      <c r="FK32" s="117"/>
      <c r="FL32" s="117"/>
      <c r="FM32" s="117"/>
      <c r="FN32" s="117"/>
      <c r="FO32" s="117"/>
      <c r="FP32" s="117"/>
      <c r="FQ32" s="117"/>
      <c r="FR32" s="117"/>
      <c r="FS32" s="117"/>
      <c r="FT32" s="117"/>
      <c r="FU32" s="117"/>
      <c r="FV32" s="117"/>
      <c r="FW32" s="117"/>
      <c r="FX32" s="117"/>
      <c r="FY32" s="117"/>
      <c r="FZ32" s="117"/>
      <c r="GA32" s="117"/>
      <c r="GB32" s="117"/>
      <c r="GC32" s="117"/>
      <c r="GD32" s="117"/>
      <c r="GE32" s="117"/>
      <c r="GF32" s="117"/>
      <c r="GG32" s="117"/>
      <c r="GH32" s="117"/>
      <c r="GI32" s="117"/>
      <c r="GJ32" s="117"/>
      <c r="GK32" s="117"/>
      <c r="GL32" s="117"/>
      <c r="GM32" s="117"/>
      <c r="GN32" s="117"/>
      <c r="GO32" s="117"/>
      <c r="GP32" s="117"/>
      <c r="GQ32" s="117"/>
      <c r="GR32" s="117"/>
      <c r="GS32" s="117"/>
      <c r="GT32" s="117"/>
      <c r="GU32" s="117"/>
      <c r="GV32" s="117"/>
      <c r="GW32" s="117"/>
      <c r="GX32" s="117"/>
      <c r="GY32" s="117"/>
      <c r="GZ32" s="117"/>
      <c r="HA32" s="117"/>
      <c r="HB32" s="117"/>
      <c r="HC32" s="117"/>
      <c r="HD32" s="117"/>
      <c r="HE32" s="117"/>
      <c r="HF32" s="117"/>
      <c r="HG32" s="117"/>
      <c r="HH32" s="117"/>
      <c r="HI32" s="117"/>
      <c r="HJ32" s="117"/>
      <c r="HK32" s="117"/>
      <c r="HL32" s="117"/>
      <c r="HM32" s="117"/>
      <c r="HN32" s="117"/>
      <c r="HO32" s="117"/>
      <c r="HP32" s="117"/>
      <c r="HQ32" s="117"/>
      <c r="HR32" s="117"/>
      <c r="HS32" s="117"/>
      <c r="HT32" s="117"/>
      <c r="HU32" s="117"/>
      <c r="HV32" s="117"/>
      <c r="HW32" s="117"/>
      <c r="HX32" s="117"/>
      <c r="HY32" s="117"/>
      <c r="HZ32" s="117"/>
      <c r="IA32" s="117"/>
      <c r="IB32" s="117"/>
      <c r="IC32" s="117"/>
      <c r="ID32" s="117"/>
      <c r="IE32" s="117"/>
      <c r="IF32" s="117"/>
      <c r="IG32" s="117"/>
      <c r="IH32" s="117"/>
      <c r="II32" s="117"/>
      <c r="IJ32" s="117"/>
      <c r="IK32" s="117"/>
      <c r="IL32" s="117"/>
      <c r="IM32" s="117"/>
      <c r="IN32" s="117"/>
      <c r="IO32" s="117"/>
      <c r="IP32" s="117"/>
      <c r="IQ32" s="117"/>
      <c r="IR32" s="117"/>
      <c r="IS32" s="117"/>
      <c r="IT32" s="117"/>
      <c r="IU32" s="117"/>
      <c r="IV32" s="117"/>
    </row>
    <row r="33" spans="1:256" s="124" customFormat="1" ht="15" customHeight="1" x14ac:dyDescent="0.3">
      <c r="A33" s="201"/>
      <c r="B33" s="83" t="s">
        <v>147</v>
      </c>
      <c r="C33" s="82"/>
      <c r="D33" s="201"/>
      <c r="E33" s="135"/>
      <c r="F33" s="135"/>
    </row>
    <row r="34" spans="1:256" s="124" customFormat="1" ht="15" customHeight="1" x14ac:dyDescent="0.3">
      <c r="A34" s="82">
        <v>1</v>
      </c>
      <c r="B34" s="138" t="s">
        <v>196</v>
      </c>
      <c r="C34" s="82" t="s">
        <v>34</v>
      </c>
      <c r="D34" s="201">
        <f>SUM(D27)</f>
        <v>14</v>
      </c>
      <c r="E34" s="272">
        <v>0</v>
      </c>
      <c r="F34" s="135">
        <f>PRODUCT(D34:E34)</f>
        <v>0</v>
      </c>
    </row>
    <row r="35" spans="1:256" s="124" customFormat="1" ht="15" customHeight="1" x14ac:dyDescent="0.3">
      <c r="A35" s="82">
        <v>2</v>
      </c>
      <c r="B35" s="138" t="s">
        <v>197</v>
      </c>
      <c r="C35" s="82" t="s">
        <v>46</v>
      </c>
      <c r="D35" s="201">
        <f>SUM(D25)</f>
        <v>14</v>
      </c>
      <c r="E35" s="272">
        <v>0</v>
      </c>
      <c r="F35" s="135">
        <f>PRODUCT(D35:E35)</f>
        <v>0</v>
      </c>
    </row>
    <row r="36" spans="1:256" s="124" customFormat="1" ht="15" customHeight="1" x14ac:dyDescent="0.3">
      <c r="A36" s="82">
        <v>3</v>
      </c>
      <c r="B36" s="138" t="s">
        <v>148</v>
      </c>
      <c r="C36" s="82" t="s">
        <v>149</v>
      </c>
      <c r="D36" s="201">
        <v>16</v>
      </c>
      <c r="E36" s="272">
        <v>0</v>
      </c>
      <c r="F36" s="135">
        <f>PRODUCT(D36:E36)</f>
        <v>0</v>
      </c>
    </row>
    <row r="37" spans="1:256" s="124" customFormat="1" ht="15" customHeight="1" x14ac:dyDescent="0.3">
      <c r="A37" s="197"/>
      <c r="B37" s="83" t="s">
        <v>198</v>
      </c>
      <c r="C37" s="82"/>
      <c r="D37" s="201"/>
      <c r="E37" s="135"/>
      <c r="F37" s="135"/>
    </row>
    <row r="38" spans="1:256" s="124" customFormat="1" ht="15" customHeight="1" x14ac:dyDescent="0.3">
      <c r="A38" s="82">
        <v>1</v>
      </c>
      <c r="B38" s="138" t="s">
        <v>123</v>
      </c>
      <c r="C38" s="82" t="s">
        <v>124</v>
      </c>
      <c r="D38" s="201">
        <v>1</v>
      </c>
      <c r="E38" s="272">
        <v>0</v>
      </c>
      <c r="F38" s="135">
        <f>PRODUCT(D38:E38)</f>
        <v>0</v>
      </c>
    </row>
    <row r="39" spans="1:256" s="124" customFormat="1" ht="15" customHeight="1" x14ac:dyDescent="0.3">
      <c r="A39" s="82">
        <v>2</v>
      </c>
      <c r="B39" s="138" t="s">
        <v>126</v>
      </c>
      <c r="C39" s="82" t="s">
        <v>124</v>
      </c>
      <c r="D39" s="201">
        <v>1</v>
      </c>
      <c r="E39" s="272">
        <v>0</v>
      </c>
      <c r="F39" s="135">
        <f>PRODUCT(D39:E39)</f>
        <v>0</v>
      </c>
    </row>
    <row r="40" spans="1:256" s="124" customFormat="1" ht="15" customHeight="1" x14ac:dyDescent="0.3">
      <c r="A40" s="82">
        <v>3</v>
      </c>
      <c r="B40" s="138" t="s">
        <v>128</v>
      </c>
      <c r="C40" s="82" t="s">
        <v>124</v>
      </c>
      <c r="D40" s="201">
        <v>5</v>
      </c>
      <c r="E40" s="272">
        <v>0</v>
      </c>
      <c r="F40" s="135">
        <f>PRODUCT(D40:E40)</f>
        <v>0</v>
      </c>
    </row>
    <row r="41" spans="1:256" s="124" customFormat="1" ht="15" customHeight="1" x14ac:dyDescent="0.3">
      <c r="A41" s="82">
        <v>4</v>
      </c>
      <c r="B41" s="138" t="s">
        <v>130</v>
      </c>
      <c r="C41" s="82" t="s">
        <v>124</v>
      </c>
      <c r="D41" s="201">
        <v>2</v>
      </c>
      <c r="E41" s="272">
        <v>0</v>
      </c>
      <c r="F41" s="135">
        <f t="shared" ref="F41:F45" si="1">PRODUCT(D41:E41)</f>
        <v>0</v>
      </c>
    </row>
    <row r="42" spans="1:256" s="124" customFormat="1" ht="15" customHeight="1" x14ac:dyDescent="0.3">
      <c r="A42" s="82">
        <v>5</v>
      </c>
      <c r="B42" s="138" t="s">
        <v>132</v>
      </c>
      <c r="C42" s="82" t="s">
        <v>124</v>
      </c>
      <c r="D42" s="201">
        <v>1</v>
      </c>
      <c r="E42" s="272">
        <v>0</v>
      </c>
      <c r="F42" s="135">
        <f t="shared" si="1"/>
        <v>0</v>
      </c>
    </row>
    <row r="43" spans="1:256" s="124" customFormat="1" ht="15" customHeight="1" x14ac:dyDescent="0.3">
      <c r="A43" s="82">
        <v>6</v>
      </c>
      <c r="B43" s="138" t="s">
        <v>134</v>
      </c>
      <c r="C43" s="82" t="s">
        <v>124</v>
      </c>
      <c r="D43" s="201">
        <v>1</v>
      </c>
      <c r="E43" s="272">
        <v>0</v>
      </c>
      <c r="F43" s="135">
        <f t="shared" si="1"/>
        <v>0</v>
      </c>
    </row>
    <row r="44" spans="1:256" s="124" customFormat="1" ht="15" customHeight="1" x14ac:dyDescent="0.3">
      <c r="A44" s="82">
        <v>7</v>
      </c>
      <c r="B44" s="138" t="s">
        <v>136</v>
      </c>
      <c r="C44" s="82" t="s">
        <v>124</v>
      </c>
      <c r="D44" s="201">
        <v>1</v>
      </c>
      <c r="E44" s="272">
        <v>0</v>
      </c>
      <c r="F44" s="135">
        <f t="shared" si="1"/>
        <v>0</v>
      </c>
    </row>
    <row r="45" spans="1:256" s="124" customFormat="1" ht="15" customHeight="1" x14ac:dyDescent="0.3">
      <c r="A45" s="82">
        <v>8</v>
      </c>
      <c r="B45" s="138" t="s">
        <v>138</v>
      </c>
      <c r="C45" s="82" t="s">
        <v>124</v>
      </c>
      <c r="D45" s="201">
        <v>2</v>
      </c>
      <c r="E45" s="272">
        <v>0</v>
      </c>
      <c r="F45" s="135">
        <f t="shared" si="1"/>
        <v>0</v>
      </c>
    </row>
    <row r="46" spans="1:256" s="80" customFormat="1" ht="15" customHeight="1" x14ac:dyDescent="0.3">
      <c r="A46" s="118"/>
      <c r="B46" s="119" t="s">
        <v>150</v>
      </c>
      <c r="C46" s="118"/>
      <c r="D46" s="122"/>
      <c r="E46" s="122"/>
      <c r="F46" s="120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17"/>
      <c r="AK46" s="117"/>
      <c r="AL46" s="117"/>
      <c r="AM46" s="117"/>
      <c r="AN46" s="117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7"/>
      <c r="BV46" s="117"/>
      <c r="BW46" s="117"/>
      <c r="BX46" s="117"/>
      <c r="BY46" s="117"/>
      <c r="BZ46" s="117"/>
      <c r="CA46" s="117"/>
      <c r="CB46" s="117"/>
      <c r="CC46" s="117"/>
      <c r="CD46" s="117"/>
      <c r="CE46" s="117"/>
      <c r="CF46" s="117"/>
      <c r="CG46" s="117"/>
      <c r="CH46" s="117"/>
      <c r="CI46" s="117"/>
      <c r="CJ46" s="117"/>
      <c r="CK46" s="117"/>
      <c r="CL46" s="117"/>
      <c r="CM46" s="117"/>
      <c r="CN46" s="117"/>
      <c r="CO46" s="117"/>
      <c r="CP46" s="117"/>
      <c r="CQ46" s="117"/>
      <c r="CR46" s="117"/>
      <c r="CS46" s="117"/>
      <c r="CT46" s="117"/>
      <c r="CU46" s="117"/>
      <c r="CV46" s="117"/>
      <c r="CW46" s="117"/>
      <c r="CX46" s="117"/>
      <c r="CY46" s="117"/>
      <c r="CZ46" s="117"/>
      <c r="DA46" s="117"/>
      <c r="DB46" s="117"/>
      <c r="DC46" s="117"/>
      <c r="DD46" s="117"/>
      <c r="DE46" s="117"/>
      <c r="DF46" s="117"/>
      <c r="DG46" s="117"/>
      <c r="DH46" s="117"/>
      <c r="DI46" s="117"/>
      <c r="DJ46" s="117"/>
      <c r="DK46" s="117"/>
      <c r="DL46" s="117"/>
      <c r="DM46" s="117"/>
      <c r="DN46" s="117"/>
      <c r="DO46" s="117"/>
      <c r="DP46" s="117"/>
      <c r="DQ46" s="117"/>
      <c r="DR46" s="117"/>
      <c r="DS46" s="117"/>
      <c r="DT46" s="117"/>
      <c r="DU46" s="117"/>
      <c r="DV46" s="117"/>
      <c r="DW46" s="117"/>
      <c r="DX46" s="117"/>
      <c r="DY46" s="117"/>
      <c r="DZ46" s="117"/>
      <c r="EA46" s="117"/>
      <c r="EB46" s="117"/>
      <c r="EC46" s="117"/>
      <c r="ED46" s="117"/>
      <c r="EE46" s="117"/>
      <c r="EF46" s="117"/>
      <c r="EG46" s="117"/>
      <c r="EH46" s="117"/>
      <c r="EI46" s="117"/>
      <c r="EJ46" s="117"/>
      <c r="EK46" s="117"/>
      <c r="EL46" s="117"/>
      <c r="EM46" s="117"/>
      <c r="EN46" s="117"/>
      <c r="EO46" s="117"/>
      <c r="EP46" s="117"/>
      <c r="EQ46" s="117"/>
      <c r="ER46" s="117"/>
      <c r="ES46" s="117"/>
      <c r="ET46" s="117"/>
      <c r="EU46" s="117"/>
      <c r="EV46" s="117"/>
      <c r="EW46" s="117"/>
      <c r="EX46" s="117"/>
      <c r="EY46" s="117"/>
      <c r="EZ46" s="117"/>
      <c r="FA46" s="117"/>
      <c r="FB46" s="117"/>
      <c r="FC46" s="117"/>
      <c r="FD46" s="117"/>
      <c r="FE46" s="117"/>
      <c r="FF46" s="117"/>
      <c r="FG46" s="117"/>
      <c r="FH46" s="117"/>
      <c r="FI46" s="117"/>
      <c r="FJ46" s="117"/>
      <c r="FK46" s="117"/>
      <c r="FL46" s="117"/>
      <c r="FM46" s="117"/>
      <c r="FN46" s="117"/>
      <c r="FO46" s="117"/>
      <c r="FP46" s="117"/>
      <c r="FQ46" s="117"/>
      <c r="FR46" s="117"/>
      <c r="FS46" s="117"/>
      <c r="FT46" s="117"/>
      <c r="FU46" s="117"/>
      <c r="FV46" s="117"/>
      <c r="FW46" s="117"/>
      <c r="FX46" s="117"/>
      <c r="FY46" s="117"/>
      <c r="FZ46" s="117"/>
      <c r="GA46" s="117"/>
      <c r="GB46" s="117"/>
      <c r="GC46" s="117"/>
      <c r="GD46" s="117"/>
      <c r="GE46" s="117"/>
      <c r="GF46" s="117"/>
      <c r="GG46" s="117"/>
      <c r="GH46" s="117"/>
      <c r="GI46" s="117"/>
      <c r="GJ46" s="117"/>
      <c r="GK46" s="117"/>
      <c r="GL46" s="117"/>
      <c r="GM46" s="117"/>
      <c r="GN46" s="117"/>
      <c r="GO46" s="117"/>
      <c r="GP46" s="117"/>
      <c r="GQ46" s="117"/>
      <c r="GR46" s="117"/>
      <c r="GS46" s="117"/>
      <c r="GT46" s="117"/>
      <c r="GU46" s="117"/>
      <c r="GV46" s="117"/>
      <c r="GW46" s="117"/>
      <c r="GX46" s="117"/>
      <c r="GY46" s="117"/>
      <c r="GZ46" s="117"/>
      <c r="HA46" s="117"/>
      <c r="HB46" s="117"/>
      <c r="HC46" s="117"/>
      <c r="HD46" s="117"/>
      <c r="HE46" s="117"/>
      <c r="HF46" s="117"/>
      <c r="HG46" s="117"/>
      <c r="HH46" s="117"/>
      <c r="HI46" s="117"/>
      <c r="HJ46" s="117"/>
      <c r="HK46" s="117"/>
      <c r="HL46" s="117"/>
      <c r="HM46" s="117"/>
      <c r="HN46" s="117"/>
      <c r="HO46" s="117"/>
      <c r="HP46" s="117"/>
      <c r="HQ46" s="117"/>
      <c r="HR46" s="117"/>
      <c r="HS46" s="117"/>
      <c r="HT46" s="117"/>
      <c r="HU46" s="117"/>
      <c r="HV46" s="117"/>
      <c r="HW46" s="117"/>
      <c r="HX46" s="117"/>
      <c r="HY46" s="117"/>
      <c r="HZ46" s="117"/>
      <c r="IA46" s="117"/>
      <c r="IB46" s="117"/>
      <c r="IC46" s="117"/>
      <c r="ID46" s="117"/>
      <c r="IE46" s="117"/>
      <c r="IF46" s="117"/>
      <c r="IG46" s="117"/>
      <c r="IH46" s="117"/>
      <c r="II46" s="117"/>
      <c r="IJ46" s="117"/>
      <c r="IK46" s="117"/>
      <c r="IL46" s="117"/>
      <c r="IM46" s="117"/>
      <c r="IN46" s="117"/>
      <c r="IO46" s="117"/>
      <c r="IP46" s="117"/>
      <c r="IQ46" s="117"/>
      <c r="IR46" s="117"/>
      <c r="IS46" s="117"/>
      <c r="IT46" s="117"/>
      <c r="IU46" s="117"/>
      <c r="IV46" s="117"/>
    </row>
    <row r="47" spans="1:256" s="80" customFormat="1" ht="15" customHeight="1" x14ac:dyDescent="0.3">
      <c r="A47" s="125">
        <v>1</v>
      </c>
      <c r="B47" s="121" t="s">
        <v>153</v>
      </c>
      <c r="C47" s="118" t="s">
        <v>151</v>
      </c>
      <c r="D47" s="202">
        <v>1.4</v>
      </c>
      <c r="E47" s="273">
        <v>0</v>
      </c>
      <c r="F47" s="120">
        <f t="shared" ref="F47:F54" si="2">PRODUCT(D47,E47)</f>
        <v>0</v>
      </c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7"/>
      <c r="AK47" s="117"/>
      <c r="AL47" s="117"/>
      <c r="AM47" s="117"/>
      <c r="AN47" s="117"/>
      <c r="AO47" s="117"/>
      <c r="AP47" s="117"/>
      <c r="AQ47" s="117"/>
      <c r="AR47" s="117"/>
      <c r="AS47" s="117"/>
      <c r="AT47" s="117"/>
      <c r="AU47" s="117"/>
      <c r="AV47" s="117"/>
      <c r="AW47" s="117"/>
      <c r="AX47" s="117"/>
      <c r="AY47" s="117"/>
      <c r="AZ47" s="117"/>
      <c r="BA47" s="117"/>
      <c r="BB47" s="117"/>
      <c r="BC47" s="117"/>
      <c r="BD47" s="117"/>
      <c r="BE47" s="117"/>
      <c r="BF47" s="117"/>
      <c r="BG47" s="117"/>
      <c r="BH47" s="117"/>
      <c r="BI47" s="117"/>
      <c r="BJ47" s="117"/>
      <c r="BK47" s="117"/>
      <c r="BL47" s="117"/>
      <c r="BM47" s="117"/>
      <c r="BN47" s="117"/>
      <c r="BO47" s="117"/>
      <c r="BP47" s="117"/>
      <c r="BQ47" s="117"/>
      <c r="BR47" s="117"/>
      <c r="BS47" s="117"/>
      <c r="BT47" s="117"/>
      <c r="BU47" s="117"/>
      <c r="BV47" s="117"/>
      <c r="BW47" s="117"/>
      <c r="BX47" s="117"/>
      <c r="BY47" s="117"/>
      <c r="BZ47" s="117"/>
      <c r="CA47" s="117"/>
      <c r="CB47" s="117"/>
      <c r="CC47" s="117"/>
      <c r="CD47" s="117"/>
      <c r="CE47" s="117"/>
      <c r="CF47" s="117"/>
      <c r="CG47" s="117"/>
      <c r="CH47" s="117"/>
      <c r="CI47" s="117"/>
      <c r="CJ47" s="117"/>
      <c r="CK47" s="117"/>
      <c r="CL47" s="117"/>
      <c r="CM47" s="117"/>
      <c r="CN47" s="117"/>
      <c r="CO47" s="117"/>
      <c r="CP47" s="117"/>
      <c r="CQ47" s="117"/>
      <c r="CR47" s="117"/>
      <c r="CS47" s="117"/>
      <c r="CT47" s="117"/>
      <c r="CU47" s="117"/>
      <c r="CV47" s="117"/>
      <c r="CW47" s="117"/>
      <c r="CX47" s="117"/>
      <c r="CY47" s="117"/>
      <c r="CZ47" s="117"/>
      <c r="DA47" s="117"/>
      <c r="DB47" s="117"/>
      <c r="DC47" s="117"/>
      <c r="DD47" s="117"/>
      <c r="DE47" s="117"/>
      <c r="DF47" s="117"/>
      <c r="DG47" s="117"/>
      <c r="DH47" s="117"/>
      <c r="DI47" s="117"/>
      <c r="DJ47" s="117"/>
      <c r="DK47" s="117"/>
      <c r="DL47" s="117"/>
      <c r="DM47" s="117"/>
      <c r="DN47" s="117"/>
      <c r="DO47" s="117"/>
      <c r="DP47" s="117"/>
      <c r="DQ47" s="117"/>
      <c r="DR47" s="117"/>
      <c r="DS47" s="117"/>
      <c r="DT47" s="117"/>
      <c r="DU47" s="117"/>
      <c r="DV47" s="117"/>
      <c r="DW47" s="117"/>
      <c r="DX47" s="117"/>
      <c r="DY47" s="117"/>
      <c r="DZ47" s="117"/>
      <c r="EA47" s="117"/>
      <c r="EB47" s="117"/>
      <c r="EC47" s="117"/>
      <c r="ED47" s="117"/>
      <c r="EE47" s="117"/>
      <c r="EF47" s="117"/>
      <c r="EG47" s="117"/>
      <c r="EH47" s="117"/>
      <c r="EI47" s="117"/>
      <c r="EJ47" s="117"/>
      <c r="EK47" s="117"/>
      <c r="EL47" s="117"/>
      <c r="EM47" s="117"/>
      <c r="EN47" s="117"/>
      <c r="EO47" s="117"/>
      <c r="EP47" s="117"/>
      <c r="EQ47" s="117"/>
      <c r="ER47" s="117"/>
      <c r="ES47" s="117"/>
      <c r="ET47" s="117"/>
      <c r="EU47" s="117"/>
      <c r="EV47" s="117"/>
      <c r="EW47" s="117"/>
      <c r="EX47" s="117"/>
      <c r="EY47" s="117"/>
      <c r="EZ47" s="117"/>
      <c r="FA47" s="117"/>
      <c r="FB47" s="117"/>
      <c r="FC47" s="117"/>
      <c r="FD47" s="117"/>
      <c r="FE47" s="117"/>
      <c r="FF47" s="117"/>
      <c r="FG47" s="117"/>
      <c r="FH47" s="117"/>
      <c r="FI47" s="117"/>
      <c r="FJ47" s="117"/>
      <c r="FK47" s="117"/>
      <c r="FL47" s="117"/>
      <c r="FM47" s="117"/>
      <c r="FN47" s="117"/>
      <c r="FO47" s="117"/>
      <c r="FP47" s="117"/>
      <c r="FQ47" s="117"/>
      <c r="FR47" s="117"/>
      <c r="FS47" s="117"/>
      <c r="FT47" s="117"/>
      <c r="FU47" s="117"/>
      <c r="FV47" s="117"/>
      <c r="FW47" s="117"/>
      <c r="FX47" s="117"/>
      <c r="FY47" s="117"/>
      <c r="FZ47" s="117"/>
      <c r="GA47" s="117"/>
      <c r="GB47" s="117"/>
      <c r="GC47" s="117"/>
      <c r="GD47" s="117"/>
      <c r="GE47" s="117"/>
      <c r="GF47" s="117"/>
      <c r="GG47" s="117"/>
      <c r="GH47" s="117"/>
      <c r="GI47" s="117"/>
      <c r="GJ47" s="117"/>
      <c r="GK47" s="117"/>
      <c r="GL47" s="117"/>
      <c r="GM47" s="117"/>
      <c r="GN47" s="117"/>
      <c r="GO47" s="117"/>
      <c r="GP47" s="117"/>
      <c r="GQ47" s="117"/>
      <c r="GR47" s="117"/>
      <c r="GS47" s="117"/>
      <c r="GT47" s="117"/>
      <c r="GU47" s="117"/>
      <c r="GV47" s="117"/>
      <c r="GW47" s="117"/>
      <c r="GX47" s="117"/>
      <c r="GY47" s="117"/>
      <c r="GZ47" s="117"/>
      <c r="HA47" s="117"/>
      <c r="HB47" s="117"/>
      <c r="HC47" s="117"/>
      <c r="HD47" s="117"/>
      <c r="HE47" s="117"/>
      <c r="HF47" s="117"/>
      <c r="HG47" s="117"/>
      <c r="HH47" s="117"/>
      <c r="HI47" s="117"/>
      <c r="HJ47" s="117"/>
      <c r="HK47" s="117"/>
      <c r="HL47" s="117"/>
      <c r="HM47" s="117"/>
      <c r="HN47" s="117"/>
      <c r="HO47" s="117"/>
      <c r="HP47" s="117"/>
      <c r="HQ47" s="117"/>
      <c r="HR47" s="117"/>
      <c r="HS47" s="117"/>
      <c r="HT47" s="117"/>
      <c r="HU47" s="117"/>
      <c r="HV47" s="117"/>
      <c r="HW47" s="117"/>
      <c r="HX47" s="117"/>
      <c r="HY47" s="117"/>
      <c r="HZ47" s="117"/>
      <c r="IA47" s="117"/>
      <c r="IB47" s="117"/>
      <c r="IC47" s="117"/>
      <c r="ID47" s="117"/>
      <c r="IE47" s="117"/>
      <c r="IF47" s="117"/>
      <c r="IG47" s="117"/>
      <c r="IH47" s="117"/>
      <c r="II47" s="117"/>
      <c r="IJ47" s="117"/>
      <c r="IK47" s="117"/>
      <c r="IL47" s="117"/>
      <c r="IM47" s="117"/>
      <c r="IN47" s="117"/>
      <c r="IO47" s="117"/>
      <c r="IP47" s="117"/>
      <c r="IQ47" s="117"/>
      <c r="IR47" s="117"/>
      <c r="IS47" s="117"/>
      <c r="IT47" s="117"/>
      <c r="IU47" s="117"/>
      <c r="IV47" s="117"/>
    </row>
    <row r="48" spans="1:256" s="80" customFormat="1" ht="15" customHeight="1" x14ac:dyDescent="0.3">
      <c r="A48" s="125">
        <v>2</v>
      </c>
      <c r="B48" s="121" t="s">
        <v>215</v>
      </c>
      <c r="C48" s="118" t="s">
        <v>28</v>
      </c>
      <c r="D48" s="202">
        <v>14</v>
      </c>
      <c r="E48" s="273">
        <v>0</v>
      </c>
      <c r="F48" s="120">
        <f t="shared" si="2"/>
        <v>0</v>
      </c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7"/>
      <c r="AY48" s="117"/>
      <c r="AZ48" s="117"/>
      <c r="BA48" s="117"/>
      <c r="BB48" s="117"/>
      <c r="BC48" s="117"/>
      <c r="BD48" s="117"/>
      <c r="BE48" s="117"/>
      <c r="BF48" s="117"/>
      <c r="BG48" s="117"/>
      <c r="BH48" s="117"/>
      <c r="BI48" s="117"/>
      <c r="BJ48" s="117"/>
      <c r="BK48" s="117"/>
      <c r="BL48" s="117"/>
      <c r="BM48" s="117"/>
      <c r="BN48" s="117"/>
      <c r="BO48" s="117"/>
      <c r="BP48" s="117"/>
      <c r="BQ48" s="117"/>
      <c r="BR48" s="117"/>
      <c r="BS48" s="117"/>
      <c r="BT48" s="117"/>
      <c r="BU48" s="117"/>
      <c r="BV48" s="117"/>
      <c r="BW48" s="117"/>
      <c r="BX48" s="117"/>
      <c r="BY48" s="117"/>
      <c r="BZ48" s="117"/>
      <c r="CA48" s="117"/>
      <c r="CB48" s="117"/>
      <c r="CC48" s="117"/>
      <c r="CD48" s="117"/>
      <c r="CE48" s="117"/>
      <c r="CF48" s="117"/>
      <c r="CG48" s="117"/>
      <c r="CH48" s="117"/>
      <c r="CI48" s="117"/>
      <c r="CJ48" s="117"/>
      <c r="CK48" s="117"/>
      <c r="CL48" s="117"/>
      <c r="CM48" s="117"/>
      <c r="CN48" s="117"/>
      <c r="CO48" s="117"/>
      <c r="CP48" s="117"/>
      <c r="CQ48" s="117"/>
      <c r="CR48" s="117"/>
      <c r="CS48" s="117"/>
      <c r="CT48" s="117"/>
      <c r="CU48" s="117"/>
      <c r="CV48" s="117"/>
      <c r="CW48" s="117"/>
      <c r="CX48" s="117"/>
      <c r="CY48" s="117"/>
      <c r="CZ48" s="117"/>
      <c r="DA48" s="117"/>
      <c r="DB48" s="117"/>
      <c r="DC48" s="117"/>
      <c r="DD48" s="117"/>
      <c r="DE48" s="117"/>
      <c r="DF48" s="117"/>
      <c r="DG48" s="117"/>
      <c r="DH48" s="117"/>
      <c r="DI48" s="117"/>
      <c r="DJ48" s="117"/>
      <c r="DK48" s="117"/>
      <c r="DL48" s="117"/>
      <c r="DM48" s="117"/>
      <c r="DN48" s="117"/>
      <c r="DO48" s="117"/>
      <c r="DP48" s="117"/>
      <c r="DQ48" s="117"/>
      <c r="DR48" s="117"/>
      <c r="DS48" s="117"/>
      <c r="DT48" s="117"/>
      <c r="DU48" s="117"/>
      <c r="DV48" s="117"/>
      <c r="DW48" s="117"/>
      <c r="DX48" s="117"/>
      <c r="DY48" s="117"/>
      <c r="DZ48" s="117"/>
      <c r="EA48" s="117"/>
      <c r="EB48" s="117"/>
      <c r="EC48" s="117"/>
      <c r="ED48" s="117"/>
      <c r="EE48" s="117"/>
      <c r="EF48" s="117"/>
      <c r="EG48" s="117"/>
      <c r="EH48" s="117"/>
      <c r="EI48" s="117"/>
      <c r="EJ48" s="117"/>
      <c r="EK48" s="117"/>
      <c r="EL48" s="117"/>
      <c r="EM48" s="117"/>
      <c r="EN48" s="117"/>
      <c r="EO48" s="117"/>
      <c r="EP48" s="117"/>
      <c r="EQ48" s="117"/>
      <c r="ER48" s="117"/>
      <c r="ES48" s="117"/>
      <c r="ET48" s="117"/>
      <c r="EU48" s="117"/>
      <c r="EV48" s="117"/>
      <c r="EW48" s="117"/>
      <c r="EX48" s="117"/>
      <c r="EY48" s="117"/>
      <c r="EZ48" s="117"/>
      <c r="FA48" s="117"/>
      <c r="FB48" s="117"/>
      <c r="FC48" s="117"/>
      <c r="FD48" s="117"/>
      <c r="FE48" s="117"/>
      <c r="FF48" s="117"/>
      <c r="FG48" s="117"/>
      <c r="FH48" s="117"/>
      <c r="FI48" s="117"/>
      <c r="FJ48" s="117"/>
      <c r="FK48" s="117"/>
      <c r="FL48" s="117"/>
      <c r="FM48" s="117"/>
      <c r="FN48" s="117"/>
      <c r="FO48" s="117"/>
      <c r="FP48" s="117"/>
      <c r="FQ48" s="117"/>
      <c r="FR48" s="117"/>
      <c r="FS48" s="117"/>
      <c r="FT48" s="117"/>
      <c r="FU48" s="117"/>
      <c r="FV48" s="117"/>
      <c r="FW48" s="117"/>
      <c r="FX48" s="117"/>
      <c r="FY48" s="117"/>
      <c r="FZ48" s="117"/>
      <c r="GA48" s="117"/>
      <c r="GB48" s="117"/>
      <c r="GC48" s="117"/>
      <c r="GD48" s="117"/>
      <c r="GE48" s="117"/>
      <c r="GF48" s="117"/>
      <c r="GG48" s="117"/>
      <c r="GH48" s="117"/>
      <c r="GI48" s="117"/>
      <c r="GJ48" s="117"/>
      <c r="GK48" s="117"/>
      <c r="GL48" s="117"/>
      <c r="GM48" s="117"/>
      <c r="GN48" s="117"/>
      <c r="GO48" s="117"/>
      <c r="GP48" s="117"/>
      <c r="GQ48" s="117"/>
      <c r="GR48" s="117"/>
      <c r="GS48" s="117"/>
      <c r="GT48" s="117"/>
      <c r="GU48" s="117"/>
      <c r="GV48" s="117"/>
      <c r="GW48" s="117"/>
      <c r="GX48" s="117"/>
      <c r="GY48" s="117"/>
      <c r="GZ48" s="117"/>
      <c r="HA48" s="117"/>
      <c r="HB48" s="117"/>
      <c r="HC48" s="117"/>
      <c r="HD48" s="117"/>
      <c r="HE48" s="117"/>
      <c r="HF48" s="117"/>
      <c r="HG48" s="117"/>
      <c r="HH48" s="117"/>
      <c r="HI48" s="117"/>
      <c r="HJ48" s="117"/>
      <c r="HK48" s="117"/>
      <c r="HL48" s="117"/>
      <c r="HM48" s="117"/>
      <c r="HN48" s="117"/>
      <c r="HO48" s="117"/>
      <c r="HP48" s="117"/>
      <c r="HQ48" s="117"/>
      <c r="HR48" s="117"/>
      <c r="HS48" s="117"/>
      <c r="HT48" s="117"/>
      <c r="HU48" s="117"/>
      <c r="HV48" s="117"/>
      <c r="HW48" s="117"/>
      <c r="HX48" s="117"/>
      <c r="HY48" s="117"/>
      <c r="HZ48" s="117"/>
      <c r="IA48" s="117"/>
      <c r="IB48" s="117"/>
      <c r="IC48" s="117"/>
      <c r="ID48" s="117"/>
      <c r="IE48" s="117"/>
      <c r="IF48" s="117"/>
      <c r="IG48" s="117"/>
      <c r="IH48" s="117"/>
      <c r="II48" s="117"/>
      <c r="IJ48" s="117"/>
      <c r="IK48" s="117"/>
      <c r="IL48" s="117"/>
      <c r="IM48" s="117"/>
      <c r="IN48" s="117"/>
      <c r="IO48" s="117"/>
      <c r="IP48" s="117"/>
      <c r="IQ48" s="117"/>
      <c r="IR48" s="117"/>
      <c r="IS48" s="117"/>
      <c r="IT48" s="117"/>
      <c r="IU48" s="117"/>
      <c r="IV48" s="117"/>
    </row>
    <row r="49" spans="1:256" s="80" customFormat="1" ht="15" customHeight="1" x14ac:dyDescent="0.3">
      <c r="A49" s="125">
        <v>3</v>
      </c>
      <c r="B49" s="130" t="s">
        <v>199</v>
      </c>
      <c r="C49" s="123" t="s">
        <v>185</v>
      </c>
      <c r="D49" s="203">
        <f>SUM(D31)</f>
        <v>42</v>
      </c>
      <c r="E49" s="274">
        <v>0</v>
      </c>
      <c r="F49" s="120">
        <f t="shared" si="2"/>
        <v>0</v>
      </c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7"/>
      <c r="AL49" s="117"/>
      <c r="AM49" s="117"/>
      <c r="AN49" s="117"/>
      <c r="AO49" s="117"/>
      <c r="AP49" s="117"/>
      <c r="AQ49" s="117"/>
      <c r="AR49" s="117"/>
      <c r="AS49" s="117"/>
      <c r="AT49" s="117"/>
      <c r="AU49" s="117"/>
      <c r="AV49" s="117"/>
      <c r="AW49" s="117"/>
      <c r="AX49" s="117"/>
      <c r="AY49" s="117"/>
      <c r="AZ49" s="117"/>
      <c r="BA49" s="117"/>
      <c r="BB49" s="117"/>
      <c r="BC49" s="117"/>
      <c r="BD49" s="117"/>
      <c r="BE49" s="117"/>
      <c r="BF49" s="117"/>
      <c r="BG49" s="117"/>
      <c r="BH49" s="117"/>
      <c r="BI49" s="117"/>
      <c r="BJ49" s="117"/>
      <c r="BK49" s="117"/>
      <c r="BL49" s="117"/>
      <c r="BM49" s="117"/>
      <c r="BN49" s="117"/>
      <c r="BO49" s="117"/>
      <c r="BP49" s="117"/>
      <c r="BQ49" s="117"/>
      <c r="BR49" s="117"/>
      <c r="BS49" s="117"/>
      <c r="BT49" s="117"/>
      <c r="BU49" s="117"/>
      <c r="BV49" s="117"/>
      <c r="BW49" s="117"/>
      <c r="BX49" s="117"/>
      <c r="BY49" s="117"/>
      <c r="BZ49" s="117"/>
      <c r="CA49" s="117"/>
      <c r="CB49" s="117"/>
      <c r="CC49" s="117"/>
      <c r="CD49" s="117"/>
      <c r="CE49" s="117"/>
      <c r="CF49" s="117"/>
      <c r="CG49" s="117"/>
      <c r="CH49" s="117"/>
      <c r="CI49" s="117"/>
      <c r="CJ49" s="117"/>
      <c r="CK49" s="117"/>
      <c r="CL49" s="117"/>
      <c r="CM49" s="117"/>
      <c r="CN49" s="117"/>
      <c r="CO49" s="117"/>
      <c r="CP49" s="117"/>
      <c r="CQ49" s="117"/>
      <c r="CR49" s="117"/>
      <c r="CS49" s="117"/>
      <c r="CT49" s="117"/>
      <c r="CU49" s="117"/>
      <c r="CV49" s="117"/>
      <c r="CW49" s="117"/>
      <c r="CX49" s="117"/>
      <c r="CY49" s="117"/>
      <c r="CZ49" s="117"/>
      <c r="DA49" s="117"/>
      <c r="DB49" s="117"/>
      <c r="DC49" s="117"/>
      <c r="DD49" s="117"/>
      <c r="DE49" s="117"/>
      <c r="DF49" s="117"/>
      <c r="DG49" s="117"/>
      <c r="DH49" s="117"/>
      <c r="DI49" s="117"/>
      <c r="DJ49" s="117"/>
      <c r="DK49" s="117"/>
      <c r="DL49" s="117"/>
      <c r="DM49" s="117"/>
      <c r="DN49" s="117"/>
      <c r="DO49" s="117"/>
      <c r="DP49" s="117"/>
      <c r="DQ49" s="117"/>
      <c r="DR49" s="117"/>
      <c r="DS49" s="117"/>
      <c r="DT49" s="117"/>
      <c r="DU49" s="117"/>
      <c r="DV49" s="117"/>
      <c r="DW49" s="117"/>
      <c r="DX49" s="117"/>
      <c r="DY49" s="117"/>
      <c r="DZ49" s="117"/>
      <c r="EA49" s="117"/>
      <c r="EB49" s="117"/>
      <c r="EC49" s="117"/>
      <c r="ED49" s="117"/>
      <c r="EE49" s="117"/>
      <c r="EF49" s="117"/>
      <c r="EG49" s="117"/>
      <c r="EH49" s="117"/>
      <c r="EI49" s="117"/>
      <c r="EJ49" s="117"/>
      <c r="EK49" s="117"/>
      <c r="EL49" s="117"/>
      <c r="EM49" s="117"/>
      <c r="EN49" s="117"/>
      <c r="EO49" s="117"/>
      <c r="EP49" s="117"/>
      <c r="EQ49" s="117"/>
      <c r="ER49" s="117"/>
      <c r="ES49" s="117"/>
      <c r="ET49" s="117"/>
      <c r="EU49" s="117"/>
      <c r="EV49" s="117"/>
      <c r="EW49" s="117"/>
      <c r="EX49" s="117"/>
      <c r="EY49" s="117"/>
      <c r="EZ49" s="117"/>
      <c r="FA49" s="117"/>
      <c r="FB49" s="117"/>
      <c r="FC49" s="117"/>
      <c r="FD49" s="117"/>
      <c r="FE49" s="117"/>
      <c r="FF49" s="117"/>
      <c r="FG49" s="117"/>
      <c r="FH49" s="117"/>
      <c r="FI49" s="117"/>
      <c r="FJ49" s="117"/>
      <c r="FK49" s="117"/>
      <c r="FL49" s="117"/>
      <c r="FM49" s="117"/>
      <c r="FN49" s="117"/>
      <c r="FO49" s="117"/>
      <c r="FP49" s="117"/>
      <c r="FQ49" s="117"/>
      <c r="FR49" s="117"/>
      <c r="FS49" s="117"/>
      <c r="FT49" s="117"/>
      <c r="FU49" s="117"/>
      <c r="FV49" s="117"/>
      <c r="FW49" s="117"/>
      <c r="FX49" s="117"/>
      <c r="FY49" s="117"/>
      <c r="FZ49" s="117"/>
      <c r="GA49" s="117"/>
      <c r="GB49" s="117"/>
      <c r="GC49" s="117"/>
      <c r="GD49" s="117"/>
      <c r="GE49" s="117"/>
      <c r="GF49" s="117"/>
      <c r="GG49" s="117"/>
      <c r="GH49" s="117"/>
      <c r="GI49" s="117"/>
      <c r="GJ49" s="117"/>
      <c r="GK49" s="117"/>
      <c r="GL49" s="117"/>
      <c r="GM49" s="117"/>
      <c r="GN49" s="117"/>
      <c r="GO49" s="117"/>
      <c r="GP49" s="117"/>
      <c r="GQ49" s="117"/>
      <c r="GR49" s="117"/>
      <c r="GS49" s="117"/>
      <c r="GT49" s="117"/>
      <c r="GU49" s="117"/>
      <c r="GV49" s="117"/>
      <c r="GW49" s="117"/>
      <c r="GX49" s="117"/>
      <c r="GY49" s="117"/>
      <c r="GZ49" s="117"/>
      <c r="HA49" s="117"/>
      <c r="HB49" s="117"/>
      <c r="HC49" s="117"/>
      <c r="HD49" s="117"/>
      <c r="HE49" s="117"/>
      <c r="HF49" s="117"/>
      <c r="HG49" s="117"/>
      <c r="HH49" s="117"/>
      <c r="HI49" s="117"/>
      <c r="HJ49" s="117"/>
      <c r="HK49" s="117"/>
      <c r="HL49" s="117"/>
      <c r="HM49" s="117"/>
      <c r="HN49" s="117"/>
      <c r="HO49" s="117"/>
      <c r="HP49" s="117"/>
      <c r="HQ49" s="117"/>
      <c r="HR49" s="117"/>
      <c r="HS49" s="117"/>
      <c r="HT49" s="117"/>
      <c r="HU49" s="117"/>
      <c r="HV49" s="117"/>
      <c r="HW49" s="117"/>
      <c r="HX49" s="117"/>
      <c r="HY49" s="117"/>
      <c r="HZ49" s="117"/>
      <c r="IA49" s="117"/>
      <c r="IB49" s="117"/>
      <c r="IC49" s="117"/>
      <c r="ID49" s="117"/>
      <c r="IE49" s="117"/>
      <c r="IF49" s="117"/>
      <c r="IG49" s="117"/>
      <c r="IH49" s="117"/>
      <c r="II49" s="117"/>
      <c r="IJ49" s="117"/>
      <c r="IK49" s="117"/>
      <c r="IL49" s="117"/>
      <c r="IM49" s="117"/>
      <c r="IN49" s="117"/>
      <c r="IO49" s="117"/>
      <c r="IP49" s="117"/>
      <c r="IQ49" s="117"/>
      <c r="IR49" s="117"/>
      <c r="IS49" s="117"/>
      <c r="IT49" s="117"/>
      <c r="IU49" s="117"/>
      <c r="IV49" s="117"/>
    </row>
    <row r="50" spans="1:256" s="80" customFormat="1" ht="15" customHeight="1" x14ac:dyDescent="0.3">
      <c r="A50" s="125">
        <v>4</v>
      </c>
      <c r="B50" s="130" t="s">
        <v>200</v>
      </c>
      <c r="C50" s="123" t="s">
        <v>34</v>
      </c>
      <c r="D50" s="203">
        <f>SUM(D34)</f>
        <v>14</v>
      </c>
      <c r="E50" s="274">
        <v>0</v>
      </c>
      <c r="F50" s="120">
        <f t="shared" si="2"/>
        <v>0</v>
      </c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7"/>
      <c r="AT50" s="117"/>
      <c r="AU50" s="117"/>
      <c r="AV50" s="117"/>
      <c r="AW50" s="117"/>
      <c r="AX50" s="117"/>
      <c r="AY50" s="117"/>
      <c r="AZ50" s="117"/>
      <c r="BA50" s="117"/>
      <c r="BB50" s="117"/>
      <c r="BC50" s="117"/>
      <c r="BD50" s="117"/>
      <c r="BE50" s="117"/>
      <c r="BF50" s="117"/>
      <c r="BG50" s="117"/>
      <c r="BH50" s="117"/>
      <c r="BI50" s="117"/>
      <c r="BJ50" s="117"/>
      <c r="BK50" s="117"/>
      <c r="BL50" s="117"/>
      <c r="BM50" s="117"/>
      <c r="BN50" s="117"/>
      <c r="BO50" s="117"/>
      <c r="BP50" s="117"/>
      <c r="BQ50" s="117"/>
      <c r="BR50" s="117"/>
      <c r="BS50" s="117"/>
      <c r="BT50" s="117"/>
      <c r="BU50" s="117"/>
      <c r="BV50" s="117"/>
      <c r="BW50" s="117"/>
      <c r="BX50" s="117"/>
      <c r="BY50" s="117"/>
      <c r="BZ50" s="117"/>
      <c r="CA50" s="117"/>
      <c r="CB50" s="117"/>
      <c r="CC50" s="117"/>
      <c r="CD50" s="117"/>
      <c r="CE50" s="117"/>
      <c r="CF50" s="117"/>
      <c r="CG50" s="117"/>
      <c r="CH50" s="117"/>
      <c r="CI50" s="117"/>
      <c r="CJ50" s="117"/>
      <c r="CK50" s="117"/>
      <c r="CL50" s="117"/>
      <c r="CM50" s="117"/>
      <c r="CN50" s="117"/>
      <c r="CO50" s="117"/>
      <c r="CP50" s="117"/>
      <c r="CQ50" s="117"/>
      <c r="CR50" s="117"/>
      <c r="CS50" s="117"/>
      <c r="CT50" s="117"/>
      <c r="CU50" s="117"/>
      <c r="CV50" s="117"/>
      <c r="CW50" s="117"/>
      <c r="CX50" s="117"/>
      <c r="CY50" s="117"/>
      <c r="CZ50" s="117"/>
      <c r="DA50" s="117"/>
      <c r="DB50" s="117"/>
      <c r="DC50" s="117"/>
      <c r="DD50" s="117"/>
      <c r="DE50" s="117"/>
      <c r="DF50" s="117"/>
      <c r="DG50" s="117"/>
      <c r="DH50" s="117"/>
      <c r="DI50" s="117"/>
      <c r="DJ50" s="117"/>
      <c r="DK50" s="117"/>
      <c r="DL50" s="117"/>
      <c r="DM50" s="117"/>
      <c r="DN50" s="117"/>
      <c r="DO50" s="117"/>
      <c r="DP50" s="117"/>
      <c r="DQ50" s="117"/>
      <c r="DR50" s="117"/>
      <c r="DS50" s="117"/>
      <c r="DT50" s="117"/>
      <c r="DU50" s="117"/>
      <c r="DV50" s="117"/>
      <c r="DW50" s="117"/>
      <c r="DX50" s="117"/>
      <c r="DY50" s="117"/>
      <c r="DZ50" s="117"/>
      <c r="EA50" s="117"/>
      <c r="EB50" s="117"/>
      <c r="EC50" s="117"/>
      <c r="ED50" s="117"/>
      <c r="EE50" s="117"/>
      <c r="EF50" s="117"/>
      <c r="EG50" s="117"/>
      <c r="EH50" s="117"/>
      <c r="EI50" s="117"/>
      <c r="EJ50" s="117"/>
      <c r="EK50" s="117"/>
      <c r="EL50" s="117"/>
      <c r="EM50" s="117"/>
      <c r="EN50" s="117"/>
      <c r="EO50" s="117"/>
      <c r="EP50" s="117"/>
      <c r="EQ50" s="117"/>
      <c r="ER50" s="117"/>
      <c r="ES50" s="117"/>
      <c r="ET50" s="117"/>
      <c r="EU50" s="117"/>
      <c r="EV50" s="117"/>
      <c r="EW50" s="117"/>
      <c r="EX50" s="117"/>
      <c r="EY50" s="117"/>
      <c r="EZ50" s="117"/>
      <c r="FA50" s="117"/>
      <c r="FB50" s="117"/>
      <c r="FC50" s="117"/>
      <c r="FD50" s="117"/>
      <c r="FE50" s="117"/>
      <c r="FF50" s="117"/>
      <c r="FG50" s="117"/>
      <c r="FH50" s="117"/>
      <c r="FI50" s="117"/>
      <c r="FJ50" s="117"/>
      <c r="FK50" s="117"/>
      <c r="FL50" s="117"/>
      <c r="FM50" s="117"/>
      <c r="FN50" s="117"/>
      <c r="FO50" s="117"/>
      <c r="FP50" s="117"/>
      <c r="FQ50" s="117"/>
      <c r="FR50" s="117"/>
      <c r="FS50" s="117"/>
      <c r="FT50" s="117"/>
      <c r="FU50" s="117"/>
      <c r="FV50" s="117"/>
      <c r="FW50" s="117"/>
      <c r="FX50" s="117"/>
      <c r="FY50" s="117"/>
      <c r="FZ50" s="117"/>
      <c r="GA50" s="117"/>
      <c r="GB50" s="117"/>
      <c r="GC50" s="117"/>
      <c r="GD50" s="117"/>
      <c r="GE50" s="117"/>
      <c r="GF50" s="117"/>
      <c r="GG50" s="117"/>
      <c r="GH50" s="117"/>
      <c r="GI50" s="117"/>
      <c r="GJ50" s="117"/>
      <c r="GK50" s="117"/>
      <c r="GL50" s="117"/>
      <c r="GM50" s="117"/>
      <c r="GN50" s="117"/>
      <c r="GO50" s="117"/>
      <c r="GP50" s="117"/>
      <c r="GQ50" s="117"/>
      <c r="GR50" s="117"/>
      <c r="GS50" s="117"/>
      <c r="GT50" s="117"/>
      <c r="GU50" s="117"/>
      <c r="GV50" s="117"/>
      <c r="GW50" s="117"/>
      <c r="GX50" s="117"/>
      <c r="GY50" s="117"/>
      <c r="GZ50" s="117"/>
      <c r="HA50" s="117"/>
      <c r="HB50" s="117"/>
      <c r="HC50" s="117"/>
      <c r="HD50" s="117"/>
      <c r="HE50" s="117"/>
      <c r="HF50" s="117"/>
      <c r="HG50" s="117"/>
      <c r="HH50" s="117"/>
      <c r="HI50" s="117"/>
      <c r="HJ50" s="117"/>
      <c r="HK50" s="117"/>
      <c r="HL50" s="117"/>
      <c r="HM50" s="117"/>
      <c r="HN50" s="117"/>
      <c r="HO50" s="117"/>
      <c r="HP50" s="117"/>
      <c r="HQ50" s="117"/>
      <c r="HR50" s="117"/>
      <c r="HS50" s="117"/>
      <c r="HT50" s="117"/>
      <c r="HU50" s="117"/>
      <c r="HV50" s="117"/>
      <c r="HW50" s="117"/>
      <c r="HX50" s="117"/>
      <c r="HY50" s="117"/>
      <c r="HZ50" s="117"/>
      <c r="IA50" s="117"/>
      <c r="IB50" s="117"/>
      <c r="IC50" s="117"/>
      <c r="ID50" s="117"/>
      <c r="IE50" s="117"/>
      <c r="IF50" s="117"/>
      <c r="IG50" s="117"/>
      <c r="IH50" s="117"/>
      <c r="II50" s="117"/>
      <c r="IJ50" s="117"/>
      <c r="IK50" s="117"/>
      <c r="IL50" s="117"/>
      <c r="IM50" s="117"/>
      <c r="IN50" s="117"/>
      <c r="IO50" s="117"/>
      <c r="IP50" s="117"/>
      <c r="IQ50" s="117"/>
      <c r="IR50" s="117"/>
      <c r="IS50" s="117"/>
      <c r="IT50" s="117"/>
      <c r="IU50" s="117"/>
      <c r="IV50" s="117"/>
    </row>
    <row r="51" spans="1:256" s="80" customFormat="1" ht="15" customHeight="1" x14ac:dyDescent="0.3">
      <c r="A51" s="125">
        <v>5</v>
      </c>
      <c r="B51" s="130" t="s">
        <v>154</v>
      </c>
      <c r="C51" s="123" t="s">
        <v>151</v>
      </c>
      <c r="D51" s="203">
        <v>2.8</v>
      </c>
      <c r="E51" s="274">
        <v>0</v>
      </c>
      <c r="F51" s="120">
        <f t="shared" si="2"/>
        <v>0</v>
      </c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117"/>
      <c r="BQ51" s="117"/>
      <c r="BR51" s="117"/>
      <c r="BS51" s="117"/>
      <c r="BT51" s="117"/>
      <c r="BU51" s="117"/>
      <c r="BV51" s="117"/>
      <c r="BW51" s="117"/>
      <c r="BX51" s="117"/>
      <c r="BY51" s="117"/>
      <c r="BZ51" s="117"/>
      <c r="CA51" s="117"/>
      <c r="CB51" s="117"/>
      <c r="CC51" s="117"/>
      <c r="CD51" s="117"/>
      <c r="CE51" s="117"/>
      <c r="CF51" s="117"/>
      <c r="CG51" s="117"/>
      <c r="CH51" s="117"/>
      <c r="CI51" s="117"/>
      <c r="CJ51" s="117"/>
      <c r="CK51" s="117"/>
      <c r="CL51" s="117"/>
      <c r="CM51" s="117"/>
      <c r="CN51" s="117"/>
      <c r="CO51" s="117"/>
      <c r="CP51" s="117"/>
      <c r="CQ51" s="117"/>
      <c r="CR51" s="117"/>
      <c r="CS51" s="117"/>
      <c r="CT51" s="117"/>
      <c r="CU51" s="117"/>
      <c r="CV51" s="117"/>
      <c r="CW51" s="117"/>
      <c r="CX51" s="117"/>
      <c r="CY51" s="117"/>
      <c r="CZ51" s="117"/>
      <c r="DA51" s="117"/>
      <c r="DB51" s="117"/>
      <c r="DC51" s="117"/>
      <c r="DD51" s="117"/>
      <c r="DE51" s="117"/>
      <c r="DF51" s="117"/>
      <c r="DG51" s="117"/>
      <c r="DH51" s="117"/>
      <c r="DI51" s="117"/>
      <c r="DJ51" s="117"/>
      <c r="DK51" s="117"/>
      <c r="DL51" s="117"/>
      <c r="DM51" s="117"/>
      <c r="DN51" s="117"/>
      <c r="DO51" s="117"/>
      <c r="DP51" s="117"/>
      <c r="DQ51" s="117"/>
      <c r="DR51" s="117"/>
      <c r="DS51" s="117"/>
      <c r="DT51" s="117"/>
      <c r="DU51" s="117"/>
      <c r="DV51" s="117"/>
      <c r="DW51" s="117"/>
      <c r="DX51" s="117"/>
      <c r="DY51" s="117"/>
      <c r="DZ51" s="117"/>
      <c r="EA51" s="117"/>
      <c r="EB51" s="117"/>
      <c r="EC51" s="117"/>
      <c r="ED51" s="117"/>
      <c r="EE51" s="117"/>
      <c r="EF51" s="117"/>
      <c r="EG51" s="117"/>
      <c r="EH51" s="117"/>
      <c r="EI51" s="117"/>
      <c r="EJ51" s="117"/>
      <c r="EK51" s="117"/>
      <c r="EL51" s="117"/>
      <c r="EM51" s="117"/>
      <c r="EN51" s="117"/>
      <c r="EO51" s="117"/>
      <c r="EP51" s="117"/>
      <c r="EQ51" s="117"/>
      <c r="ER51" s="117"/>
      <c r="ES51" s="117"/>
      <c r="ET51" s="117"/>
      <c r="EU51" s="117"/>
      <c r="EV51" s="117"/>
      <c r="EW51" s="117"/>
      <c r="EX51" s="117"/>
      <c r="EY51" s="117"/>
      <c r="EZ51" s="117"/>
      <c r="FA51" s="117"/>
      <c r="FB51" s="117"/>
      <c r="FC51" s="117"/>
      <c r="FD51" s="117"/>
      <c r="FE51" s="117"/>
      <c r="FF51" s="117"/>
      <c r="FG51" s="117"/>
      <c r="FH51" s="117"/>
      <c r="FI51" s="117"/>
      <c r="FJ51" s="117"/>
      <c r="FK51" s="117"/>
      <c r="FL51" s="117"/>
      <c r="FM51" s="117"/>
      <c r="FN51" s="117"/>
      <c r="FO51" s="117"/>
      <c r="FP51" s="117"/>
      <c r="FQ51" s="117"/>
      <c r="FR51" s="117"/>
      <c r="FS51" s="117"/>
      <c r="FT51" s="117"/>
      <c r="FU51" s="117"/>
      <c r="FV51" s="117"/>
      <c r="FW51" s="117"/>
      <c r="FX51" s="117"/>
      <c r="FY51" s="117"/>
      <c r="FZ51" s="117"/>
      <c r="GA51" s="117"/>
      <c r="GB51" s="117"/>
      <c r="GC51" s="117"/>
      <c r="GD51" s="117"/>
      <c r="GE51" s="117"/>
      <c r="GF51" s="117"/>
      <c r="GG51" s="117"/>
      <c r="GH51" s="117"/>
      <c r="GI51" s="117"/>
      <c r="GJ51" s="117"/>
      <c r="GK51" s="117"/>
      <c r="GL51" s="117"/>
      <c r="GM51" s="117"/>
      <c r="GN51" s="117"/>
      <c r="GO51" s="117"/>
      <c r="GP51" s="117"/>
      <c r="GQ51" s="117"/>
      <c r="GR51" s="117"/>
      <c r="GS51" s="117"/>
      <c r="GT51" s="117"/>
      <c r="GU51" s="117"/>
      <c r="GV51" s="117"/>
      <c r="GW51" s="117"/>
      <c r="GX51" s="117"/>
      <c r="GY51" s="117"/>
      <c r="GZ51" s="117"/>
      <c r="HA51" s="117"/>
      <c r="HB51" s="117"/>
      <c r="HC51" s="117"/>
      <c r="HD51" s="117"/>
      <c r="HE51" s="117"/>
      <c r="HF51" s="117"/>
      <c r="HG51" s="117"/>
      <c r="HH51" s="117"/>
      <c r="HI51" s="117"/>
      <c r="HJ51" s="117"/>
      <c r="HK51" s="117"/>
      <c r="HL51" s="117"/>
      <c r="HM51" s="117"/>
      <c r="HN51" s="117"/>
      <c r="HO51" s="117"/>
      <c r="HP51" s="117"/>
      <c r="HQ51" s="117"/>
      <c r="HR51" s="117"/>
      <c r="HS51" s="117"/>
      <c r="HT51" s="117"/>
      <c r="HU51" s="117"/>
      <c r="HV51" s="117"/>
      <c r="HW51" s="117"/>
      <c r="HX51" s="117"/>
      <c r="HY51" s="117"/>
      <c r="HZ51" s="117"/>
      <c r="IA51" s="117"/>
      <c r="IB51" s="117"/>
      <c r="IC51" s="117"/>
      <c r="ID51" s="117"/>
      <c r="IE51" s="117"/>
      <c r="IF51" s="117"/>
      <c r="IG51" s="117"/>
      <c r="IH51" s="117"/>
      <c r="II51" s="117"/>
      <c r="IJ51" s="117"/>
      <c r="IK51" s="117"/>
      <c r="IL51" s="117"/>
      <c r="IM51" s="117"/>
      <c r="IN51" s="117"/>
      <c r="IO51" s="117"/>
      <c r="IP51" s="117"/>
      <c r="IQ51" s="117"/>
      <c r="IR51" s="117"/>
      <c r="IS51" s="117"/>
      <c r="IT51" s="117"/>
      <c r="IU51" s="117"/>
      <c r="IV51" s="117"/>
    </row>
    <row r="52" spans="1:256" s="80" customFormat="1" ht="15" customHeight="1" x14ac:dyDescent="0.3">
      <c r="A52" s="125">
        <v>6</v>
      </c>
      <c r="B52" s="130" t="s">
        <v>201</v>
      </c>
      <c r="C52" s="123" t="s">
        <v>28</v>
      </c>
      <c r="D52" s="203">
        <v>2</v>
      </c>
      <c r="E52" s="274">
        <v>0</v>
      </c>
      <c r="F52" s="120">
        <f t="shared" si="2"/>
        <v>0</v>
      </c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  <c r="BF52" s="117"/>
      <c r="BG52" s="117"/>
      <c r="BH52" s="117"/>
      <c r="BI52" s="117"/>
      <c r="BJ52" s="117"/>
      <c r="BK52" s="117"/>
      <c r="BL52" s="117"/>
      <c r="BM52" s="117"/>
      <c r="BN52" s="117"/>
      <c r="BO52" s="117"/>
      <c r="BP52" s="117"/>
      <c r="BQ52" s="117"/>
      <c r="BR52" s="117"/>
      <c r="BS52" s="117"/>
      <c r="BT52" s="117"/>
      <c r="BU52" s="117"/>
      <c r="BV52" s="117"/>
      <c r="BW52" s="117"/>
      <c r="BX52" s="117"/>
      <c r="BY52" s="117"/>
      <c r="BZ52" s="117"/>
      <c r="CA52" s="117"/>
      <c r="CB52" s="117"/>
      <c r="CC52" s="117"/>
      <c r="CD52" s="117"/>
      <c r="CE52" s="117"/>
      <c r="CF52" s="117"/>
      <c r="CG52" s="117"/>
      <c r="CH52" s="117"/>
      <c r="CI52" s="117"/>
      <c r="CJ52" s="117"/>
      <c r="CK52" s="117"/>
      <c r="CL52" s="117"/>
      <c r="CM52" s="117"/>
      <c r="CN52" s="117"/>
      <c r="CO52" s="117"/>
      <c r="CP52" s="117"/>
      <c r="CQ52" s="117"/>
      <c r="CR52" s="117"/>
      <c r="CS52" s="117"/>
      <c r="CT52" s="117"/>
      <c r="CU52" s="117"/>
      <c r="CV52" s="117"/>
      <c r="CW52" s="117"/>
      <c r="CX52" s="117"/>
      <c r="CY52" s="117"/>
      <c r="CZ52" s="117"/>
      <c r="DA52" s="117"/>
      <c r="DB52" s="117"/>
      <c r="DC52" s="117"/>
      <c r="DD52" s="117"/>
      <c r="DE52" s="117"/>
      <c r="DF52" s="117"/>
      <c r="DG52" s="117"/>
      <c r="DH52" s="117"/>
      <c r="DI52" s="117"/>
      <c r="DJ52" s="117"/>
      <c r="DK52" s="117"/>
      <c r="DL52" s="117"/>
      <c r="DM52" s="117"/>
      <c r="DN52" s="117"/>
      <c r="DO52" s="117"/>
      <c r="DP52" s="117"/>
      <c r="DQ52" s="117"/>
      <c r="DR52" s="117"/>
      <c r="DS52" s="117"/>
      <c r="DT52" s="117"/>
      <c r="DU52" s="117"/>
      <c r="DV52" s="117"/>
      <c r="DW52" s="117"/>
      <c r="DX52" s="117"/>
      <c r="DY52" s="117"/>
      <c r="DZ52" s="117"/>
      <c r="EA52" s="117"/>
      <c r="EB52" s="117"/>
      <c r="EC52" s="117"/>
      <c r="ED52" s="117"/>
      <c r="EE52" s="117"/>
      <c r="EF52" s="117"/>
      <c r="EG52" s="117"/>
      <c r="EH52" s="117"/>
      <c r="EI52" s="117"/>
      <c r="EJ52" s="117"/>
      <c r="EK52" s="117"/>
      <c r="EL52" s="117"/>
      <c r="EM52" s="117"/>
      <c r="EN52" s="117"/>
      <c r="EO52" s="117"/>
      <c r="EP52" s="117"/>
      <c r="EQ52" s="117"/>
      <c r="ER52" s="117"/>
      <c r="ES52" s="117"/>
      <c r="ET52" s="117"/>
      <c r="EU52" s="117"/>
      <c r="EV52" s="117"/>
      <c r="EW52" s="117"/>
      <c r="EX52" s="117"/>
      <c r="EY52" s="117"/>
      <c r="EZ52" s="117"/>
      <c r="FA52" s="117"/>
      <c r="FB52" s="117"/>
      <c r="FC52" s="117"/>
      <c r="FD52" s="117"/>
      <c r="FE52" s="117"/>
      <c r="FF52" s="117"/>
      <c r="FG52" s="117"/>
      <c r="FH52" s="117"/>
      <c r="FI52" s="117"/>
      <c r="FJ52" s="117"/>
      <c r="FK52" s="117"/>
      <c r="FL52" s="117"/>
      <c r="FM52" s="117"/>
      <c r="FN52" s="117"/>
      <c r="FO52" s="117"/>
      <c r="FP52" s="117"/>
      <c r="FQ52" s="117"/>
      <c r="FR52" s="117"/>
      <c r="FS52" s="117"/>
      <c r="FT52" s="117"/>
      <c r="FU52" s="117"/>
      <c r="FV52" s="117"/>
      <c r="FW52" s="117"/>
      <c r="FX52" s="117"/>
      <c r="FY52" s="117"/>
      <c r="FZ52" s="117"/>
      <c r="GA52" s="117"/>
      <c r="GB52" s="117"/>
      <c r="GC52" s="117"/>
      <c r="GD52" s="117"/>
      <c r="GE52" s="117"/>
      <c r="GF52" s="117"/>
      <c r="GG52" s="117"/>
      <c r="GH52" s="117"/>
      <c r="GI52" s="117"/>
      <c r="GJ52" s="117"/>
      <c r="GK52" s="117"/>
      <c r="GL52" s="117"/>
      <c r="GM52" s="117"/>
      <c r="GN52" s="117"/>
      <c r="GO52" s="117"/>
      <c r="GP52" s="117"/>
      <c r="GQ52" s="117"/>
      <c r="GR52" s="117"/>
      <c r="GS52" s="117"/>
      <c r="GT52" s="117"/>
      <c r="GU52" s="117"/>
      <c r="GV52" s="117"/>
      <c r="GW52" s="117"/>
      <c r="GX52" s="117"/>
      <c r="GY52" s="117"/>
      <c r="GZ52" s="117"/>
      <c r="HA52" s="117"/>
      <c r="HB52" s="117"/>
      <c r="HC52" s="117"/>
      <c r="HD52" s="117"/>
      <c r="HE52" s="117"/>
      <c r="HF52" s="117"/>
      <c r="HG52" s="117"/>
      <c r="HH52" s="117"/>
      <c r="HI52" s="117"/>
      <c r="HJ52" s="117"/>
      <c r="HK52" s="117"/>
      <c r="HL52" s="117"/>
      <c r="HM52" s="117"/>
      <c r="HN52" s="117"/>
      <c r="HO52" s="117"/>
      <c r="HP52" s="117"/>
      <c r="HQ52" s="117"/>
      <c r="HR52" s="117"/>
      <c r="HS52" s="117"/>
      <c r="HT52" s="117"/>
      <c r="HU52" s="117"/>
      <c r="HV52" s="117"/>
      <c r="HW52" s="117"/>
      <c r="HX52" s="117"/>
      <c r="HY52" s="117"/>
      <c r="HZ52" s="117"/>
      <c r="IA52" s="117"/>
      <c r="IB52" s="117"/>
      <c r="IC52" s="117"/>
      <c r="ID52" s="117"/>
      <c r="IE52" s="117"/>
      <c r="IF52" s="117"/>
      <c r="IG52" s="117"/>
      <c r="IH52" s="117"/>
      <c r="II52" s="117"/>
      <c r="IJ52" s="117"/>
      <c r="IK52" s="117"/>
      <c r="IL52" s="117"/>
      <c r="IM52" s="117"/>
      <c r="IN52" s="117"/>
      <c r="IO52" s="117"/>
      <c r="IP52" s="117"/>
      <c r="IQ52" s="117"/>
      <c r="IR52" s="117"/>
      <c r="IS52" s="117"/>
      <c r="IT52" s="117"/>
      <c r="IU52" s="117"/>
      <c r="IV52" s="117"/>
    </row>
    <row r="53" spans="1:256" s="80" customFormat="1" ht="15" customHeight="1" x14ac:dyDescent="0.3">
      <c r="A53" s="125">
        <v>7</v>
      </c>
      <c r="B53" s="121" t="s">
        <v>202</v>
      </c>
      <c r="C53" s="118" t="s">
        <v>34</v>
      </c>
      <c r="D53" s="202">
        <v>42</v>
      </c>
      <c r="E53" s="273">
        <v>0</v>
      </c>
      <c r="F53" s="120">
        <f t="shared" si="2"/>
        <v>0</v>
      </c>
      <c r="G53" s="117"/>
      <c r="H53" s="117"/>
      <c r="I53" s="204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7"/>
      <c r="BQ53" s="117"/>
      <c r="BR53" s="117"/>
      <c r="BS53" s="117"/>
      <c r="BT53" s="117"/>
      <c r="BU53" s="117"/>
      <c r="BV53" s="117"/>
      <c r="BW53" s="117"/>
      <c r="BX53" s="117"/>
      <c r="BY53" s="117"/>
      <c r="BZ53" s="117"/>
      <c r="CA53" s="117"/>
      <c r="CB53" s="117"/>
      <c r="CC53" s="117"/>
      <c r="CD53" s="117"/>
      <c r="CE53" s="117"/>
      <c r="CF53" s="117"/>
      <c r="CG53" s="117"/>
      <c r="CH53" s="117"/>
      <c r="CI53" s="117"/>
      <c r="CJ53" s="117"/>
      <c r="CK53" s="117"/>
      <c r="CL53" s="117"/>
      <c r="CM53" s="117"/>
      <c r="CN53" s="117"/>
      <c r="CO53" s="117"/>
      <c r="CP53" s="117"/>
      <c r="CQ53" s="117"/>
      <c r="CR53" s="117"/>
      <c r="CS53" s="117"/>
      <c r="CT53" s="117"/>
      <c r="CU53" s="117"/>
      <c r="CV53" s="117"/>
      <c r="CW53" s="117"/>
      <c r="CX53" s="117"/>
      <c r="CY53" s="117"/>
      <c r="CZ53" s="117"/>
      <c r="DA53" s="117"/>
      <c r="DB53" s="117"/>
      <c r="DC53" s="117"/>
      <c r="DD53" s="117"/>
      <c r="DE53" s="117"/>
      <c r="DF53" s="117"/>
      <c r="DG53" s="117"/>
      <c r="DH53" s="117"/>
      <c r="DI53" s="117"/>
      <c r="DJ53" s="117"/>
      <c r="DK53" s="117"/>
      <c r="DL53" s="117"/>
      <c r="DM53" s="117"/>
      <c r="DN53" s="117"/>
      <c r="DO53" s="117"/>
      <c r="DP53" s="117"/>
      <c r="DQ53" s="117"/>
      <c r="DR53" s="117"/>
      <c r="DS53" s="117"/>
      <c r="DT53" s="117"/>
      <c r="DU53" s="117"/>
      <c r="DV53" s="117"/>
      <c r="DW53" s="117"/>
      <c r="DX53" s="117"/>
      <c r="DY53" s="117"/>
      <c r="DZ53" s="117"/>
      <c r="EA53" s="117"/>
      <c r="EB53" s="117"/>
      <c r="EC53" s="117"/>
      <c r="ED53" s="117"/>
      <c r="EE53" s="117"/>
      <c r="EF53" s="117"/>
      <c r="EG53" s="117"/>
      <c r="EH53" s="117"/>
      <c r="EI53" s="117"/>
      <c r="EJ53" s="117"/>
      <c r="EK53" s="117"/>
      <c r="EL53" s="117"/>
      <c r="EM53" s="117"/>
      <c r="EN53" s="117"/>
      <c r="EO53" s="117"/>
      <c r="EP53" s="117"/>
      <c r="EQ53" s="117"/>
      <c r="ER53" s="117"/>
      <c r="ES53" s="117"/>
      <c r="ET53" s="117"/>
      <c r="EU53" s="117"/>
      <c r="EV53" s="117"/>
      <c r="EW53" s="117"/>
      <c r="EX53" s="117"/>
      <c r="EY53" s="117"/>
      <c r="EZ53" s="117"/>
      <c r="FA53" s="117"/>
      <c r="FB53" s="117"/>
      <c r="FC53" s="117"/>
      <c r="FD53" s="117"/>
      <c r="FE53" s="117"/>
      <c r="FF53" s="117"/>
      <c r="FG53" s="117"/>
      <c r="FH53" s="117"/>
      <c r="FI53" s="117"/>
      <c r="FJ53" s="117"/>
      <c r="FK53" s="117"/>
      <c r="FL53" s="117"/>
      <c r="FM53" s="117"/>
      <c r="FN53" s="117"/>
      <c r="FO53" s="117"/>
      <c r="FP53" s="117"/>
      <c r="FQ53" s="117"/>
      <c r="FR53" s="117"/>
      <c r="FS53" s="117"/>
      <c r="FT53" s="117"/>
      <c r="FU53" s="117"/>
      <c r="FV53" s="117"/>
      <c r="FW53" s="117"/>
      <c r="FX53" s="117"/>
      <c r="FY53" s="117"/>
      <c r="FZ53" s="117"/>
      <c r="GA53" s="117"/>
      <c r="GB53" s="117"/>
      <c r="GC53" s="117"/>
      <c r="GD53" s="117"/>
      <c r="GE53" s="117"/>
      <c r="GF53" s="117"/>
      <c r="GG53" s="117"/>
      <c r="GH53" s="117"/>
      <c r="GI53" s="117"/>
      <c r="GJ53" s="117"/>
      <c r="GK53" s="117"/>
      <c r="GL53" s="117"/>
      <c r="GM53" s="117"/>
      <c r="GN53" s="117"/>
      <c r="GO53" s="117"/>
      <c r="GP53" s="117"/>
      <c r="GQ53" s="117"/>
      <c r="GR53" s="117"/>
      <c r="GS53" s="117"/>
      <c r="GT53" s="117"/>
      <c r="GU53" s="117"/>
      <c r="GV53" s="117"/>
      <c r="GW53" s="117"/>
      <c r="GX53" s="117"/>
      <c r="GY53" s="117"/>
      <c r="GZ53" s="117"/>
      <c r="HA53" s="117"/>
      <c r="HB53" s="117"/>
      <c r="HC53" s="117"/>
      <c r="HD53" s="117"/>
      <c r="HE53" s="117"/>
      <c r="HF53" s="117"/>
      <c r="HG53" s="117"/>
      <c r="HH53" s="117"/>
      <c r="HI53" s="117"/>
      <c r="HJ53" s="117"/>
      <c r="HK53" s="117"/>
      <c r="HL53" s="117"/>
      <c r="HM53" s="117"/>
      <c r="HN53" s="117"/>
      <c r="HO53" s="117"/>
      <c r="HP53" s="117"/>
      <c r="HQ53" s="117"/>
      <c r="HR53" s="117"/>
      <c r="HS53" s="117"/>
      <c r="HT53" s="117"/>
      <c r="HU53" s="117"/>
      <c r="HV53" s="117"/>
      <c r="HW53" s="117"/>
      <c r="HX53" s="117"/>
      <c r="HY53" s="117"/>
      <c r="HZ53" s="117"/>
      <c r="IA53" s="117"/>
      <c r="IB53" s="117"/>
      <c r="IC53" s="117"/>
      <c r="ID53" s="117"/>
      <c r="IE53" s="117"/>
      <c r="IF53" s="117"/>
      <c r="IG53" s="117"/>
      <c r="IH53" s="117"/>
      <c r="II53" s="117"/>
      <c r="IJ53" s="117"/>
      <c r="IK53" s="117"/>
      <c r="IL53" s="117"/>
      <c r="IM53" s="117"/>
      <c r="IN53" s="117"/>
      <c r="IO53" s="117"/>
      <c r="IP53" s="117"/>
      <c r="IQ53" s="117"/>
      <c r="IR53" s="117"/>
      <c r="IS53" s="117"/>
      <c r="IT53" s="117"/>
      <c r="IU53" s="117"/>
      <c r="IV53" s="117"/>
    </row>
    <row r="54" spans="1:256" s="80" customFormat="1" ht="15" customHeight="1" x14ac:dyDescent="0.3">
      <c r="A54" s="125">
        <v>8</v>
      </c>
      <c r="B54" s="121" t="s">
        <v>155</v>
      </c>
      <c r="C54" s="118" t="s">
        <v>34</v>
      </c>
      <c r="D54" s="202">
        <f>SUM(D50)</f>
        <v>14</v>
      </c>
      <c r="E54" s="273">
        <v>0</v>
      </c>
      <c r="F54" s="120">
        <f t="shared" si="2"/>
        <v>0</v>
      </c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7"/>
      <c r="BP54" s="117"/>
      <c r="BQ54" s="117"/>
      <c r="BR54" s="117"/>
      <c r="BS54" s="117"/>
      <c r="BT54" s="117"/>
      <c r="BU54" s="117"/>
      <c r="BV54" s="117"/>
      <c r="BW54" s="117"/>
      <c r="BX54" s="117"/>
      <c r="BY54" s="117"/>
      <c r="BZ54" s="117"/>
      <c r="CA54" s="117"/>
      <c r="CB54" s="117"/>
      <c r="CC54" s="117"/>
      <c r="CD54" s="117"/>
      <c r="CE54" s="117"/>
      <c r="CF54" s="117"/>
      <c r="CG54" s="117"/>
      <c r="CH54" s="117"/>
      <c r="CI54" s="117"/>
      <c r="CJ54" s="117"/>
      <c r="CK54" s="117"/>
      <c r="CL54" s="117"/>
      <c r="CM54" s="117"/>
      <c r="CN54" s="117"/>
      <c r="CO54" s="117"/>
      <c r="CP54" s="117"/>
      <c r="CQ54" s="117"/>
      <c r="CR54" s="117"/>
      <c r="CS54" s="117"/>
      <c r="CT54" s="117"/>
      <c r="CU54" s="117"/>
      <c r="CV54" s="117"/>
      <c r="CW54" s="117"/>
      <c r="CX54" s="117"/>
      <c r="CY54" s="117"/>
      <c r="CZ54" s="117"/>
      <c r="DA54" s="117"/>
      <c r="DB54" s="117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/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/>
      <c r="EA54" s="117"/>
      <c r="EB54" s="117"/>
      <c r="EC54" s="117"/>
      <c r="ED54" s="117"/>
      <c r="EE54" s="117"/>
      <c r="EF54" s="117"/>
      <c r="EG54" s="117"/>
      <c r="EH54" s="117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17"/>
      <c r="EY54" s="117"/>
      <c r="EZ54" s="117"/>
      <c r="FA54" s="117"/>
      <c r="FB54" s="117"/>
      <c r="FC54" s="117"/>
      <c r="FD54" s="117"/>
      <c r="FE54" s="117"/>
      <c r="FF54" s="117"/>
      <c r="FG54" s="117"/>
      <c r="FH54" s="117"/>
      <c r="FI54" s="117"/>
      <c r="FJ54" s="117"/>
      <c r="FK54" s="117"/>
      <c r="FL54" s="117"/>
      <c r="FM54" s="117"/>
      <c r="FN54" s="117"/>
      <c r="FO54" s="117"/>
      <c r="FP54" s="117"/>
      <c r="FQ54" s="117"/>
      <c r="FR54" s="117"/>
      <c r="FS54" s="117"/>
      <c r="FT54" s="117"/>
      <c r="FU54" s="117"/>
      <c r="FV54" s="117"/>
      <c r="FW54" s="117"/>
      <c r="FX54" s="117"/>
      <c r="FY54" s="117"/>
      <c r="FZ54" s="117"/>
      <c r="GA54" s="117"/>
      <c r="GB54" s="117"/>
      <c r="GC54" s="117"/>
      <c r="GD54" s="117"/>
      <c r="GE54" s="117"/>
      <c r="GF54" s="117"/>
      <c r="GG54" s="117"/>
      <c r="GH54" s="117"/>
      <c r="GI54" s="117"/>
      <c r="GJ54" s="117"/>
      <c r="GK54" s="117"/>
      <c r="GL54" s="117"/>
      <c r="GM54" s="117"/>
      <c r="GN54" s="117"/>
      <c r="GO54" s="117"/>
      <c r="GP54" s="117"/>
      <c r="GQ54" s="117"/>
      <c r="GR54" s="117"/>
      <c r="GS54" s="117"/>
      <c r="GT54" s="117"/>
      <c r="GU54" s="117"/>
      <c r="GV54" s="117"/>
      <c r="GW54" s="117"/>
      <c r="GX54" s="117"/>
      <c r="GY54" s="117"/>
      <c r="GZ54" s="117"/>
      <c r="HA54" s="117"/>
      <c r="HB54" s="117"/>
      <c r="HC54" s="117"/>
      <c r="HD54" s="117"/>
      <c r="HE54" s="117"/>
      <c r="HF54" s="117"/>
      <c r="HG54" s="117"/>
      <c r="HH54" s="117"/>
      <c r="HI54" s="117"/>
      <c r="HJ54" s="117"/>
      <c r="HK54" s="117"/>
      <c r="HL54" s="117"/>
      <c r="HM54" s="117"/>
      <c r="HN54" s="117"/>
      <c r="HO54" s="117"/>
      <c r="HP54" s="117"/>
      <c r="HQ54" s="117"/>
      <c r="HR54" s="117"/>
      <c r="HS54" s="117"/>
      <c r="HT54" s="117"/>
      <c r="HU54" s="117"/>
      <c r="HV54" s="117"/>
      <c r="HW54" s="117"/>
      <c r="HX54" s="117"/>
      <c r="HY54" s="117"/>
      <c r="HZ54" s="117"/>
      <c r="IA54" s="117"/>
      <c r="IB54" s="117"/>
      <c r="IC54" s="117"/>
      <c r="ID54" s="117"/>
      <c r="IE54" s="117"/>
      <c r="IF54" s="117"/>
      <c r="IG54" s="117"/>
      <c r="IH54" s="117"/>
      <c r="II54" s="117"/>
      <c r="IJ54" s="117"/>
      <c r="IK54" s="117"/>
      <c r="IL54" s="117"/>
      <c r="IM54" s="117"/>
      <c r="IN54" s="117"/>
      <c r="IO54" s="117"/>
      <c r="IP54" s="117"/>
      <c r="IQ54" s="117"/>
      <c r="IR54" s="117"/>
      <c r="IS54" s="117"/>
      <c r="IT54" s="117"/>
      <c r="IU54" s="117"/>
      <c r="IV54" s="117"/>
    </row>
    <row r="55" spans="1:256" s="80" customFormat="1" ht="15" customHeight="1" x14ac:dyDescent="0.3">
      <c r="A55" s="250" t="s">
        <v>203</v>
      </c>
      <c r="B55" s="250"/>
      <c r="C55" s="118"/>
      <c r="D55" s="122"/>
      <c r="E55" s="254">
        <f>SUM(F24:F54)</f>
        <v>0</v>
      </c>
      <c r="F55" s="254"/>
      <c r="G55" s="117"/>
      <c r="H55" s="124"/>
      <c r="I55" s="124"/>
      <c r="J55" s="124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7"/>
      <c r="BK55" s="117"/>
      <c r="BL55" s="117"/>
      <c r="BM55" s="117"/>
      <c r="BN55" s="117"/>
      <c r="BO55" s="117"/>
      <c r="BP55" s="117"/>
      <c r="BQ55" s="117"/>
      <c r="BR55" s="117"/>
      <c r="BS55" s="117"/>
      <c r="BT55" s="117"/>
      <c r="BU55" s="117"/>
      <c r="BV55" s="117"/>
      <c r="BW55" s="117"/>
      <c r="BX55" s="117"/>
      <c r="BY55" s="117"/>
      <c r="BZ55" s="117"/>
      <c r="CA55" s="117"/>
      <c r="CB55" s="117"/>
      <c r="CC55" s="117"/>
      <c r="CD55" s="117"/>
      <c r="CE55" s="117"/>
      <c r="CF55" s="117"/>
      <c r="CG55" s="117"/>
      <c r="CH55" s="117"/>
      <c r="CI55" s="117"/>
      <c r="CJ55" s="117"/>
      <c r="CK55" s="117"/>
      <c r="CL55" s="117"/>
      <c r="CM55" s="117"/>
      <c r="CN55" s="117"/>
      <c r="CO55" s="117"/>
      <c r="CP55" s="117"/>
      <c r="CQ55" s="117"/>
      <c r="CR55" s="117"/>
      <c r="CS55" s="117"/>
      <c r="CT55" s="117"/>
      <c r="CU55" s="117"/>
      <c r="CV55" s="117"/>
      <c r="CW55" s="117"/>
      <c r="CX55" s="117"/>
      <c r="CY55" s="117"/>
      <c r="CZ55" s="117"/>
      <c r="DA55" s="117"/>
      <c r="DB55" s="117"/>
      <c r="DC55" s="117"/>
      <c r="DD55" s="117"/>
      <c r="DE55" s="117"/>
      <c r="DF55" s="117"/>
      <c r="DG55" s="117"/>
      <c r="DH55" s="117"/>
      <c r="DI55" s="117"/>
      <c r="DJ55" s="117"/>
      <c r="DK55" s="117"/>
      <c r="DL55" s="117"/>
      <c r="DM55" s="117"/>
      <c r="DN55" s="117"/>
      <c r="DO55" s="117"/>
      <c r="DP55" s="117"/>
      <c r="DQ55" s="117"/>
      <c r="DR55" s="117"/>
      <c r="DS55" s="117"/>
      <c r="DT55" s="117"/>
      <c r="DU55" s="117"/>
      <c r="DV55" s="117"/>
      <c r="DW55" s="117"/>
      <c r="DX55" s="117"/>
      <c r="DY55" s="117"/>
      <c r="DZ55" s="117"/>
      <c r="EA55" s="117"/>
      <c r="EB55" s="117"/>
      <c r="EC55" s="117"/>
      <c r="ED55" s="117"/>
      <c r="EE55" s="117"/>
      <c r="EF55" s="117"/>
      <c r="EG55" s="117"/>
      <c r="EH55" s="117"/>
      <c r="EI55" s="117"/>
      <c r="EJ55" s="117"/>
      <c r="EK55" s="117"/>
      <c r="EL55" s="117"/>
      <c r="EM55" s="117"/>
      <c r="EN55" s="117"/>
      <c r="EO55" s="117"/>
      <c r="EP55" s="117"/>
      <c r="EQ55" s="117"/>
      <c r="ER55" s="117"/>
      <c r="ES55" s="117"/>
      <c r="ET55" s="117"/>
      <c r="EU55" s="117"/>
      <c r="EV55" s="117"/>
      <c r="EW55" s="117"/>
      <c r="EX55" s="117"/>
      <c r="EY55" s="117"/>
      <c r="EZ55" s="117"/>
      <c r="FA55" s="117"/>
      <c r="FB55" s="117"/>
      <c r="FC55" s="117"/>
      <c r="FD55" s="117"/>
      <c r="FE55" s="117"/>
      <c r="FF55" s="117"/>
      <c r="FG55" s="117"/>
      <c r="FH55" s="117"/>
      <c r="FI55" s="117"/>
      <c r="FJ55" s="117"/>
      <c r="FK55" s="117"/>
      <c r="FL55" s="117"/>
      <c r="FM55" s="117"/>
      <c r="FN55" s="117"/>
      <c r="FO55" s="117"/>
      <c r="FP55" s="117"/>
      <c r="FQ55" s="117"/>
      <c r="FR55" s="117"/>
      <c r="FS55" s="117"/>
      <c r="FT55" s="117"/>
      <c r="FU55" s="117"/>
      <c r="FV55" s="117"/>
      <c r="FW55" s="117"/>
      <c r="FX55" s="117"/>
      <c r="FY55" s="117"/>
      <c r="FZ55" s="117"/>
      <c r="GA55" s="117"/>
      <c r="GB55" s="117"/>
      <c r="GC55" s="117"/>
      <c r="GD55" s="117"/>
      <c r="GE55" s="117"/>
      <c r="GF55" s="117"/>
      <c r="GG55" s="117"/>
      <c r="GH55" s="117"/>
      <c r="GI55" s="117"/>
      <c r="GJ55" s="117"/>
      <c r="GK55" s="117"/>
      <c r="GL55" s="117"/>
      <c r="GM55" s="117"/>
      <c r="GN55" s="117"/>
      <c r="GO55" s="117"/>
      <c r="GP55" s="117"/>
      <c r="GQ55" s="117"/>
      <c r="GR55" s="117"/>
      <c r="GS55" s="117"/>
      <c r="GT55" s="117"/>
      <c r="GU55" s="117"/>
      <c r="GV55" s="117"/>
      <c r="GW55" s="117"/>
      <c r="GX55" s="117"/>
      <c r="GY55" s="117"/>
      <c r="GZ55" s="117"/>
      <c r="HA55" s="117"/>
      <c r="HB55" s="117"/>
      <c r="HC55" s="117"/>
      <c r="HD55" s="117"/>
      <c r="HE55" s="117"/>
      <c r="HF55" s="117"/>
      <c r="HG55" s="117"/>
      <c r="HH55" s="117"/>
      <c r="HI55" s="117"/>
      <c r="HJ55" s="117"/>
      <c r="HK55" s="117"/>
      <c r="HL55" s="117"/>
      <c r="HM55" s="117"/>
      <c r="HN55" s="117"/>
      <c r="HO55" s="117"/>
      <c r="HP55" s="117"/>
      <c r="HQ55" s="117"/>
      <c r="HR55" s="117"/>
      <c r="HS55" s="117"/>
      <c r="HT55" s="117"/>
      <c r="HU55" s="117"/>
      <c r="HV55" s="117"/>
      <c r="HW55" s="117"/>
      <c r="HX55" s="117"/>
      <c r="HY55" s="117"/>
      <c r="HZ55" s="117"/>
      <c r="IA55" s="117"/>
      <c r="IB55" s="117"/>
      <c r="IC55" s="117"/>
      <c r="ID55" s="117"/>
      <c r="IE55" s="117"/>
      <c r="IF55" s="117"/>
      <c r="IG55" s="117"/>
      <c r="IH55" s="117"/>
      <c r="II55" s="117"/>
      <c r="IJ55" s="117"/>
      <c r="IK55" s="117"/>
      <c r="IL55" s="117"/>
      <c r="IM55" s="117"/>
      <c r="IN55" s="117"/>
      <c r="IO55" s="117"/>
      <c r="IP55" s="117"/>
      <c r="IQ55" s="117"/>
      <c r="IR55" s="117"/>
      <c r="IS55" s="117"/>
      <c r="IT55" s="117"/>
      <c r="IU55" s="117"/>
      <c r="IV55" s="117"/>
    </row>
    <row r="56" spans="1:256" s="80" customFormat="1" ht="15" customHeight="1" x14ac:dyDescent="0.3">
      <c r="A56" s="205"/>
      <c r="B56" s="206"/>
      <c r="C56" s="207"/>
      <c r="D56" s="208"/>
      <c r="E56" s="209"/>
      <c r="F56" s="210"/>
      <c r="G56" s="117"/>
      <c r="H56" s="124"/>
      <c r="I56" s="124"/>
      <c r="J56" s="124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7"/>
      <c r="BP56" s="117"/>
      <c r="BQ56" s="117"/>
      <c r="BR56" s="117"/>
      <c r="BS56" s="117"/>
      <c r="BT56" s="117"/>
      <c r="BU56" s="117"/>
      <c r="BV56" s="117"/>
      <c r="BW56" s="117"/>
      <c r="BX56" s="117"/>
      <c r="BY56" s="117"/>
      <c r="BZ56" s="117"/>
      <c r="CA56" s="117"/>
      <c r="CB56" s="117"/>
      <c r="CC56" s="117"/>
      <c r="CD56" s="117"/>
      <c r="CE56" s="117"/>
      <c r="CF56" s="117"/>
      <c r="CG56" s="117"/>
      <c r="CH56" s="117"/>
      <c r="CI56" s="117"/>
      <c r="CJ56" s="117"/>
      <c r="CK56" s="117"/>
      <c r="CL56" s="117"/>
      <c r="CM56" s="117"/>
      <c r="CN56" s="117"/>
      <c r="CO56" s="117"/>
      <c r="CP56" s="117"/>
      <c r="CQ56" s="117"/>
      <c r="CR56" s="117"/>
      <c r="CS56" s="117"/>
      <c r="CT56" s="117"/>
      <c r="CU56" s="117"/>
      <c r="CV56" s="117"/>
      <c r="CW56" s="117"/>
      <c r="CX56" s="117"/>
      <c r="CY56" s="117"/>
      <c r="CZ56" s="117"/>
      <c r="DA56" s="117"/>
      <c r="DB56" s="117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/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/>
      <c r="EA56" s="117"/>
      <c r="EB56" s="117"/>
      <c r="EC56" s="117"/>
      <c r="ED56" s="117"/>
      <c r="EE56" s="117"/>
      <c r="EF56" s="117"/>
      <c r="EG56" s="117"/>
      <c r="EH56" s="117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17"/>
      <c r="EY56" s="117"/>
      <c r="EZ56" s="117"/>
      <c r="FA56" s="117"/>
      <c r="FB56" s="117"/>
      <c r="FC56" s="117"/>
      <c r="FD56" s="117"/>
      <c r="FE56" s="117"/>
      <c r="FF56" s="117"/>
      <c r="FG56" s="117"/>
      <c r="FH56" s="117"/>
      <c r="FI56" s="117"/>
      <c r="FJ56" s="117"/>
      <c r="FK56" s="117"/>
      <c r="FL56" s="117"/>
      <c r="FM56" s="117"/>
      <c r="FN56" s="117"/>
      <c r="FO56" s="117"/>
      <c r="FP56" s="117"/>
      <c r="FQ56" s="117"/>
      <c r="FR56" s="117"/>
      <c r="FS56" s="117"/>
      <c r="FT56" s="117"/>
      <c r="FU56" s="117"/>
      <c r="FV56" s="117"/>
      <c r="FW56" s="117"/>
      <c r="FX56" s="117"/>
      <c r="FY56" s="117"/>
      <c r="FZ56" s="117"/>
      <c r="GA56" s="117"/>
      <c r="GB56" s="117"/>
      <c r="GC56" s="117"/>
      <c r="GD56" s="117"/>
      <c r="GE56" s="117"/>
      <c r="GF56" s="117"/>
      <c r="GG56" s="117"/>
      <c r="GH56" s="117"/>
      <c r="GI56" s="117"/>
      <c r="GJ56" s="117"/>
      <c r="GK56" s="117"/>
      <c r="GL56" s="117"/>
      <c r="GM56" s="117"/>
      <c r="GN56" s="117"/>
      <c r="GO56" s="117"/>
      <c r="GP56" s="117"/>
      <c r="GQ56" s="117"/>
      <c r="GR56" s="117"/>
      <c r="GS56" s="117"/>
      <c r="GT56" s="117"/>
      <c r="GU56" s="117"/>
      <c r="GV56" s="117"/>
      <c r="GW56" s="117"/>
      <c r="GX56" s="117"/>
      <c r="GY56" s="117"/>
      <c r="GZ56" s="117"/>
      <c r="HA56" s="117"/>
      <c r="HB56" s="117"/>
      <c r="HC56" s="117"/>
      <c r="HD56" s="117"/>
      <c r="HE56" s="117"/>
      <c r="HF56" s="117"/>
      <c r="HG56" s="117"/>
      <c r="HH56" s="117"/>
      <c r="HI56" s="117"/>
      <c r="HJ56" s="117"/>
      <c r="HK56" s="117"/>
      <c r="HL56" s="117"/>
      <c r="HM56" s="117"/>
      <c r="HN56" s="117"/>
      <c r="HO56" s="117"/>
      <c r="HP56" s="117"/>
      <c r="HQ56" s="117"/>
      <c r="HR56" s="117"/>
      <c r="HS56" s="117"/>
      <c r="HT56" s="117"/>
      <c r="HU56" s="117"/>
      <c r="HV56" s="117"/>
      <c r="HW56" s="117"/>
      <c r="HX56" s="117"/>
      <c r="HY56" s="117"/>
      <c r="HZ56" s="117"/>
      <c r="IA56" s="117"/>
      <c r="IB56" s="117"/>
      <c r="IC56" s="117"/>
      <c r="ID56" s="117"/>
      <c r="IE56" s="117"/>
      <c r="IF56" s="117"/>
      <c r="IG56" s="117"/>
      <c r="IH56" s="117"/>
      <c r="II56" s="117"/>
      <c r="IJ56" s="117"/>
      <c r="IK56" s="117"/>
      <c r="IL56" s="117"/>
      <c r="IM56" s="117"/>
      <c r="IN56" s="117"/>
      <c r="IO56" s="117"/>
      <c r="IP56" s="117"/>
      <c r="IQ56" s="117"/>
      <c r="IR56" s="117"/>
      <c r="IS56" s="117"/>
      <c r="IT56" s="117"/>
      <c r="IU56" s="117"/>
      <c r="IV56" s="117"/>
    </row>
    <row r="57" spans="1:256" s="134" customFormat="1" ht="15" customHeight="1" thickBot="1" x14ac:dyDescent="0.35">
      <c r="A57" s="211"/>
      <c r="B57" s="212" t="s">
        <v>204</v>
      </c>
      <c r="C57" s="211"/>
      <c r="D57" s="211"/>
      <c r="E57" s="213"/>
      <c r="F57" s="213"/>
    </row>
    <row r="58" spans="1:256" s="80" customFormat="1" ht="15" customHeight="1" x14ac:dyDescent="0.3">
      <c r="A58" s="175" t="s">
        <v>205</v>
      </c>
      <c r="B58" s="176" t="s">
        <v>182</v>
      </c>
      <c r="C58" s="177"/>
      <c r="D58" s="177"/>
      <c r="E58" s="178"/>
      <c r="F58" s="179"/>
      <c r="G58" s="143"/>
      <c r="H58" s="124"/>
      <c r="I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4"/>
      <c r="AV58" s="124"/>
      <c r="AW58" s="124"/>
      <c r="AX58" s="124"/>
      <c r="AY58" s="124"/>
      <c r="AZ58" s="124"/>
      <c r="BA58" s="124"/>
      <c r="BB58" s="124"/>
      <c r="BC58" s="124"/>
      <c r="BD58" s="124"/>
      <c r="BE58" s="124"/>
      <c r="BF58" s="124"/>
      <c r="BG58" s="124"/>
      <c r="BH58" s="124"/>
      <c r="BI58" s="124"/>
      <c r="BJ58" s="124"/>
      <c r="BK58" s="124"/>
      <c r="BL58" s="124"/>
      <c r="BM58" s="124"/>
      <c r="BN58" s="124"/>
      <c r="BO58" s="124"/>
      <c r="BP58" s="124"/>
      <c r="BQ58" s="124"/>
      <c r="BR58" s="124"/>
      <c r="BS58" s="124"/>
      <c r="BT58" s="124"/>
      <c r="BU58" s="124"/>
      <c r="BV58" s="124"/>
      <c r="BW58" s="124"/>
      <c r="BX58" s="124"/>
      <c r="BY58" s="124"/>
      <c r="BZ58" s="124"/>
      <c r="CA58" s="124"/>
      <c r="CB58" s="124"/>
      <c r="CC58" s="124"/>
      <c r="CD58" s="124"/>
      <c r="CE58" s="124"/>
      <c r="CF58" s="124"/>
      <c r="CG58" s="124"/>
      <c r="CH58" s="124"/>
      <c r="CI58" s="124"/>
      <c r="CJ58" s="124"/>
      <c r="CK58" s="124"/>
      <c r="CL58" s="124"/>
      <c r="CM58" s="124"/>
      <c r="CN58" s="124"/>
      <c r="CO58" s="124"/>
      <c r="CP58" s="124"/>
      <c r="CQ58" s="124"/>
      <c r="CR58" s="124"/>
      <c r="CS58" s="124"/>
      <c r="CT58" s="124"/>
      <c r="CU58" s="124"/>
      <c r="CV58" s="124"/>
      <c r="CW58" s="124"/>
      <c r="CX58" s="124"/>
      <c r="CY58" s="124"/>
      <c r="CZ58" s="124"/>
      <c r="DA58" s="124"/>
      <c r="DB58" s="124"/>
      <c r="DC58" s="124"/>
      <c r="DD58" s="124"/>
      <c r="DE58" s="124"/>
      <c r="DF58" s="124"/>
      <c r="DG58" s="124"/>
      <c r="DH58" s="124"/>
      <c r="DI58" s="124"/>
      <c r="DJ58" s="124"/>
      <c r="DK58" s="124"/>
      <c r="DL58" s="124"/>
      <c r="DM58" s="124"/>
      <c r="DN58" s="124"/>
      <c r="DO58" s="124"/>
      <c r="DP58" s="124"/>
      <c r="DQ58" s="124"/>
      <c r="DR58" s="124"/>
      <c r="DS58" s="124"/>
      <c r="DT58" s="124"/>
      <c r="DU58" s="124"/>
      <c r="DV58" s="124"/>
      <c r="DW58" s="124"/>
      <c r="DX58" s="124"/>
      <c r="DY58" s="124"/>
      <c r="DZ58" s="124"/>
      <c r="EA58" s="124"/>
      <c r="EB58" s="124"/>
      <c r="EC58" s="124"/>
      <c r="ED58" s="124"/>
      <c r="EE58" s="124"/>
      <c r="EF58" s="124"/>
      <c r="EG58" s="124"/>
      <c r="EH58" s="124"/>
      <c r="EI58" s="124"/>
      <c r="EJ58" s="124"/>
      <c r="EK58" s="124"/>
      <c r="EL58" s="124"/>
      <c r="EM58" s="124"/>
      <c r="EN58" s="124"/>
      <c r="EO58" s="124"/>
      <c r="EP58" s="124"/>
      <c r="EQ58" s="124"/>
      <c r="ER58" s="124"/>
      <c r="ES58" s="124"/>
      <c r="ET58" s="124"/>
      <c r="EU58" s="124"/>
      <c r="EV58" s="124"/>
      <c r="EW58" s="124"/>
      <c r="EX58" s="124"/>
      <c r="EY58" s="124"/>
      <c r="EZ58" s="124"/>
      <c r="FA58" s="124"/>
      <c r="FB58" s="124"/>
      <c r="FC58" s="124"/>
      <c r="FD58" s="124"/>
      <c r="FE58" s="124"/>
      <c r="FF58" s="124"/>
      <c r="FG58" s="124"/>
      <c r="FH58" s="124"/>
      <c r="FI58" s="124"/>
      <c r="FJ58" s="124"/>
      <c r="FK58" s="124"/>
      <c r="FL58" s="124"/>
      <c r="FM58" s="124"/>
      <c r="FN58" s="124"/>
      <c r="FO58" s="124"/>
      <c r="FP58" s="124"/>
      <c r="FQ58" s="124"/>
      <c r="FR58" s="124"/>
      <c r="FS58" s="124"/>
      <c r="FT58" s="124"/>
      <c r="FU58" s="124"/>
      <c r="FV58" s="124"/>
      <c r="FW58" s="124"/>
      <c r="FX58" s="124"/>
      <c r="FY58" s="124"/>
      <c r="FZ58" s="124"/>
      <c r="GA58" s="124"/>
      <c r="GB58" s="124"/>
      <c r="GC58" s="124"/>
      <c r="GD58" s="124"/>
      <c r="GE58" s="124"/>
      <c r="GF58" s="124"/>
      <c r="GG58" s="124"/>
      <c r="GH58" s="124"/>
      <c r="GI58" s="124"/>
      <c r="GJ58" s="124"/>
      <c r="GK58" s="124"/>
      <c r="GL58" s="124"/>
      <c r="GM58" s="124"/>
      <c r="GN58" s="124"/>
      <c r="GO58" s="124"/>
      <c r="GP58" s="124"/>
      <c r="GQ58" s="124"/>
      <c r="GR58" s="124"/>
      <c r="GS58" s="124"/>
      <c r="GT58" s="124"/>
      <c r="GU58" s="124"/>
      <c r="GV58" s="124"/>
      <c r="GW58" s="124"/>
      <c r="GX58" s="124"/>
      <c r="GY58" s="124"/>
      <c r="GZ58" s="124"/>
      <c r="HA58" s="124"/>
      <c r="HB58" s="124"/>
      <c r="HC58" s="124"/>
      <c r="HD58" s="124"/>
      <c r="HE58" s="124"/>
      <c r="HF58" s="124"/>
      <c r="HG58" s="124"/>
      <c r="HH58" s="124"/>
      <c r="HI58" s="124"/>
      <c r="HJ58" s="124"/>
      <c r="HK58" s="124"/>
      <c r="HL58" s="124"/>
      <c r="HM58" s="124"/>
      <c r="HN58" s="124"/>
      <c r="HO58" s="124"/>
      <c r="HP58" s="124"/>
      <c r="HQ58" s="124"/>
      <c r="HR58" s="124"/>
      <c r="HS58" s="124"/>
      <c r="HT58" s="124"/>
      <c r="HU58" s="124"/>
      <c r="HV58" s="124"/>
      <c r="HW58" s="124"/>
      <c r="HX58" s="124"/>
      <c r="HY58" s="124"/>
      <c r="HZ58" s="124"/>
      <c r="IA58" s="124"/>
      <c r="IB58" s="124"/>
      <c r="IC58" s="124"/>
      <c r="ID58" s="124"/>
      <c r="IE58" s="124"/>
      <c r="IF58" s="124"/>
      <c r="IG58" s="124"/>
      <c r="IH58" s="124"/>
      <c r="II58" s="124"/>
      <c r="IJ58" s="124"/>
      <c r="IK58" s="124"/>
      <c r="IL58" s="124"/>
    </row>
    <row r="59" spans="1:256" s="124" customFormat="1" ht="15" customHeight="1" x14ac:dyDescent="0.3">
      <c r="A59" s="180" t="s">
        <v>186</v>
      </c>
      <c r="B59" s="181" t="s">
        <v>187</v>
      </c>
      <c r="C59" s="182" t="s">
        <v>34</v>
      </c>
      <c r="D59" s="183">
        <f>SUM(D19)</f>
        <v>14</v>
      </c>
      <c r="E59" s="184"/>
      <c r="F59" s="185"/>
    </row>
    <row r="60" spans="1:256" s="124" customFormat="1" ht="15" customHeight="1" x14ac:dyDescent="0.3">
      <c r="A60" s="180" t="s">
        <v>186</v>
      </c>
      <c r="B60" s="181" t="s">
        <v>188</v>
      </c>
      <c r="C60" s="182" t="s">
        <v>34</v>
      </c>
      <c r="D60" s="183">
        <f>SUM(D18)</f>
        <v>14</v>
      </c>
      <c r="E60" s="184"/>
      <c r="F60" s="185"/>
    </row>
    <row r="61" spans="1:256" s="124" customFormat="1" ht="15" customHeight="1" thickBot="1" x14ac:dyDescent="0.35">
      <c r="A61" s="186"/>
      <c r="B61" s="187"/>
      <c r="C61" s="188"/>
      <c r="D61" s="189"/>
      <c r="E61" s="190"/>
      <c r="F61" s="191"/>
    </row>
    <row r="62" spans="1:256" s="124" customFormat="1" ht="15" customHeight="1" x14ac:dyDescent="0.3">
      <c r="A62" s="192"/>
      <c r="B62" s="193"/>
      <c r="C62" s="150"/>
      <c r="D62" s="194"/>
      <c r="E62" s="195"/>
      <c r="F62" s="196"/>
    </row>
    <row r="63" spans="1:256" s="124" customFormat="1" ht="15" customHeight="1" x14ac:dyDescent="0.3">
      <c r="A63" s="197"/>
      <c r="B63" s="83" t="s">
        <v>189</v>
      </c>
      <c r="C63" s="82"/>
      <c r="D63" s="198"/>
      <c r="E63" s="199"/>
      <c r="F63" s="200"/>
    </row>
    <row r="64" spans="1:256" s="134" customFormat="1" ht="15" customHeight="1" x14ac:dyDescent="0.3">
      <c r="A64" s="131"/>
      <c r="B64" s="132" t="s">
        <v>156</v>
      </c>
      <c r="C64" s="131"/>
      <c r="D64" s="131"/>
      <c r="E64" s="133"/>
      <c r="F64" s="133"/>
    </row>
    <row r="65" spans="1:8" s="134" customFormat="1" ht="31.8" customHeight="1" x14ac:dyDescent="0.3">
      <c r="A65" s="131"/>
      <c r="B65" s="255" t="s">
        <v>206</v>
      </c>
      <c r="C65" s="256"/>
      <c r="D65" s="256"/>
      <c r="E65" s="256"/>
      <c r="F65" s="257"/>
    </row>
    <row r="66" spans="1:8" s="124" customFormat="1" ht="15" customHeight="1" x14ac:dyDescent="0.3">
      <c r="A66" s="82">
        <v>1</v>
      </c>
      <c r="B66" s="136" t="s">
        <v>207</v>
      </c>
      <c r="C66" s="82" t="s">
        <v>34</v>
      </c>
      <c r="D66" s="129">
        <f>SUM(D34)</f>
        <v>14</v>
      </c>
      <c r="E66" s="275">
        <v>0</v>
      </c>
      <c r="F66" s="135">
        <f>E66*D66</f>
        <v>0</v>
      </c>
      <c r="G66" s="137"/>
      <c r="H66" s="137"/>
    </row>
    <row r="67" spans="1:8" s="134" customFormat="1" ht="15" customHeight="1" x14ac:dyDescent="0.3">
      <c r="A67" s="131"/>
      <c r="B67" s="132" t="s">
        <v>157</v>
      </c>
      <c r="C67" s="131"/>
      <c r="D67" s="131"/>
      <c r="E67" s="133"/>
      <c r="F67" s="133"/>
    </row>
    <row r="68" spans="1:8" s="134" customFormat="1" ht="31.2" customHeight="1" x14ac:dyDescent="0.3">
      <c r="A68" s="131"/>
      <c r="B68" s="255" t="s">
        <v>206</v>
      </c>
      <c r="C68" s="256"/>
      <c r="D68" s="256"/>
      <c r="E68" s="256"/>
      <c r="F68" s="257"/>
    </row>
    <row r="69" spans="1:8" s="124" customFormat="1" ht="15" customHeight="1" x14ac:dyDescent="0.3">
      <c r="A69" s="82">
        <v>1</v>
      </c>
      <c r="B69" s="136" t="s">
        <v>207</v>
      </c>
      <c r="C69" s="82" t="s">
        <v>34</v>
      </c>
      <c r="D69" s="129">
        <f>SUM(D66)</f>
        <v>14</v>
      </c>
      <c r="E69" s="275">
        <v>0</v>
      </c>
      <c r="F69" s="135">
        <f>E69*D69</f>
        <v>0</v>
      </c>
      <c r="G69" s="137"/>
      <c r="H69" s="137"/>
    </row>
    <row r="70" spans="1:8" s="134" customFormat="1" ht="15" customHeight="1" x14ac:dyDescent="0.3">
      <c r="A70" s="131"/>
      <c r="B70" s="132" t="s">
        <v>208</v>
      </c>
      <c r="C70" s="131"/>
      <c r="D70" s="131"/>
      <c r="E70" s="133"/>
      <c r="F70" s="133"/>
    </row>
    <row r="71" spans="1:8" s="134" customFormat="1" ht="30.6" customHeight="1" x14ac:dyDescent="0.3">
      <c r="A71" s="131"/>
      <c r="B71" s="255" t="s">
        <v>206</v>
      </c>
      <c r="C71" s="256"/>
      <c r="D71" s="256"/>
      <c r="E71" s="256"/>
      <c r="F71" s="257"/>
    </row>
    <row r="72" spans="1:8" s="124" customFormat="1" ht="15" customHeight="1" x14ac:dyDescent="0.3">
      <c r="A72" s="82">
        <v>1</v>
      </c>
      <c r="B72" s="136" t="s">
        <v>207</v>
      </c>
      <c r="C72" s="82" t="s">
        <v>34</v>
      </c>
      <c r="D72" s="129">
        <f>SUM(D69)</f>
        <v>14</v>
      </c>
      <c r="E72" s="275">
        <v>0</v>
      </c>
      <c r="F72" s="135">
        <f>E72*D72</f>
        <v>0</v>
      </c>
      <c r="G72" s="137"/>
      <c r="H72" s="137"/>
    </row>
    <row r="73" spans="1:8" s="117" customFormat="1" ht="15" customHeight="1" x14ac:dyDescent="0.3">
      <c r="A73" s="250" t="s">
        <v>158</v>
      </c>
      <c r="B73" s="250"/>
      <c r="C73" s="118"/>
      <c r="D73" s="122"/>
      <c r="E73" s="251">
        <f>SUM(F66:F67,F69:F70,F72:F72)</f>
        <v>0</v>
      </c>
      <c r="F73" s="252"/>
    </row>
    <row r="74" spans="1:8" s="117" customFormat="1" ht="15" customHeight="1" x14ac:dyDescent="0.3">
      <c r="A74" s="214"/>
      <c r="B74" s="214"/>
      <c r="C74" s="215"/>
      <c r="D74" s="216"/>
      <c r="E74" s="217"/>
      <c r="F74" s="217"/>
    </row>
  </sheetData>
  <mergeCells count="14">
    <mergeCell ref="E10:F10"/>
    <mergeCell ref="A1:F1"/>
    <mergeCell ref="A2:F2"/>
    <mergeCell ref="A3:B3"/>
    <mergeCell ref="A5:E5"/>
    <mergeCell ref="E9:F9"/>
    <mergeCell ref="A73:B73"/>
    <mergeCell ref="E73:F73"/>
    <mergeCell ref="A13:F13"/>
    <mergeCell ref="A55:B55"/>
    <mergeCell ref="E55:F55"/>
    <mergeCell ref="B65:F65"/>
    <mergeCell ref="B68:F68"/>
    <mergeCell ref="B71:F71"/>
  </mergeCells>
  <phoneticPr fontId="3" type="noConversion"/>
  <pageMargins left="0.70866141732283472" right="0.31496062992125984" top="0.78740157480314965" bottom="0.78740157480314965" header="0.31496062992125984" footer="0.31496062992125984"/>
  <pageSetup paperSize="9" scale="98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7C068-C6AE-485F-B5C8-23C805C3EA75}">
  <dimension ref="A1:IT19"/>
  <sheetViews>
    <sheetView workbookViewId="0">
      <selection activeCell="D11" sqref="D11:D18"/>
    </sheetView>
  </sheetViews>
  <sheetFormatPr defaultColWidth="9.109375" defaultRowHeight="14.4" x14ac:dyDescent="0.3"/>
  <cols>
    <col min="1" max="1" width="5.109375" style="86" customWidth="1"/>
    <col min="2" max="2" width="55.109375" style="86" customWidth="1"/>
    <col min="3" max="4" width="10" style="86" customWidth="1"/>
    <col min="5" max="5" width="9.44140625" style="86" customWidth="1"/>
    <col min="6" max="6" width="9.109375" style="86"/>
    <col min="7" max="7" width="9.44140625" style="86" customWidth="1"/>
    <col min="8" max="8" width="9" style="86" customWidth="1"/>
    <col min="9" max="9" width="10.33203125" style="86" customWidth="1"/>
    <col min="10" max="11" width="8.109375" style="86" customWidth="1"/>
    <col min="12" max="12" width="14" style="86" customWidth="1"/>
    <col min="13" max="15" width="9.109375" style="86"/>
    <col min="16" max="16" width="90" style="86" customWidth="1"/>
    <col min="17" max="256" width="9.109375" style="86"/>
    <col min="257" max="257" width="5.109375" style="86" customWidth="1"/>
    <col min="258" max="258" width="55.109375" style="86" customWidth="1"/>
    <col min="259" max="260" width="10" style="86" customWidth="1"/>
    <col min="261" max="261" width="9.44140625" style="86" customWidth="1"/>
    <col min="262" max="262" width="9.109375" style="86"/>
    <col min="263" max="263" width="9.44140625" style="86" customWidth="1"/>
    <col min="264" max="264" width="9" style="86" customWidth="1"/>
    <col min="265" max="265" width="10.33203125" style="86" customWidth="1"/>
    <col min="266" max="267" width="8.109375" style="86" customWidth="1"/>
    <col min="268" max="268" width="14" style="86" customWidth="1"/>
    <col min="269" max="271" width="9.109375" style="86"/>
    <col min="272" max="272" width="90" style="86" customWidth="1"/>
    <col min="273" max="512" width="9.109375" style="86"/>
    <col min="513" max="513" width="5.109375" style="86" customWidth="1"/>
    <col min="514" max="514" width="55.109375" style="86" customWidth="1"/>
    <col min="515" max="516" width="10" style="86" customWidth="1"/>
    <col min="517" max="517" width="9.44140625" style="86" customWidth="1"/>
    <col min="518" max="518" width="9.109375" style="86"/>
    <col min="519" max="519" width="9.44140625" style="86" customWidth="1"/>
    <col min="520" max="520" width="9" style="86" customWidth="1"/>
    <col min="521" max="521" width="10.33203125" style="86" customWidth="1"/>
    <col min="522" max="523" width="8.109375" style="86" customWidth="1"/>
    <col min="524" max="524" width="14" style="86" customWidth="1"/>
    <col min="525" max="527" width="9.109375" style="86"/>
    <col min="528" max="528" width="90" style="86" customWidth="1"/>
    <col min="529" max="768" width="9.109375" style="86"/>
    <col min="769" max="769" width="5.109375" style="86" customWidth="1"/>
    <col min="770" max="770" width="55.109375" style="86" customWidth="1"/>
    <col min="771" max="772" width="10" style="86" customWidth="1"/>
    <col min="773" max="773" width="9.44140625" style="86" customWidth="1"/>
    <col min="774" max="774" width="9.109375" style="86"/>
    <col min="775" max="775" width="9.44140625" style="86" customWidth="1"/>
    <col min="776" max="776" width="9" style="86" customWidth="1"/>
    <col min="777" max="777" width="10.33203125" style="86" customWidth="1"/>
    <col min="778" max="779" width="8.109375" style="86" customWidth="1"/>
    <col min="780" max="780" width="14" style="86" customWidth="1"/>
    <col min="781" max="783" width="9.109375" style="86"/>
    <col min="784" max="784" width="90" style="86" customWidth="1"/>
    <col min="785" max="1024" width="9.109375" style="86"/>
    <col min="1025" max="1025" width="5.109375" style="86" customWidth="1"/>
    <col min="1026" max="1026" width="55.109375" style="86" customWidth="1"/>
    <col min="1027" max="1028" width="10" style="86" customWidth="1"/>
    <col min="1029" max="1029" width="9.44140625" style="86" customWidth="1"/>
    <col min="1030" max="1030" width="9.109375" style="86"/>
    <col min="1031" max="1031" width="9.44140625" style="86" customWidth="1"/>
    <col min="1032" max="1032" width="9" style="86" customWidth="1"/>
    <col min="1033" max="1033" width="10.33203125" style="86" customWidth="1"/>
    <col min="1034" max="1035" width="8.109375" style="86" customWidth="1"/>
    <col min="1036" max="1036" width="14" style="86" customWidth="1"/>
    <col min="1037" max="1039" width="9.109375" style="86"/>
    <col min="1040" max="1040" width="90" style="86" customWidth="1"/>
    <col min="1041" max="1280" width="9.109375" style="86"/>
    <col min="1281" max="1281" width="5.109375" style="86" customWidth="1"/>
    <col min="1282" max="1282" width="55.109375" style="86" customWidth="1"/>
    <col min="1283" max="1284" width="10" style="86" customWidth="1"/>
    <col min="1285" max="1285" width="9.44140625" style="86" customWidth="1"/>
    <col min="1286" max="1286" width="9.109375" style="86"/>
    <col min="1287" max="1287" width="9.44140625" style="86" customWidth="1"/>
    <col min="1288" max="1288" width="9" style="86" customWidth="1"/>
    <col min="1289" max="1289" width="10.33203125" style="86" customWidth="1"/>
    <col min="1290" max="1291" width="8.109375" style="86" customWidth="1"/>
    <col min="1292" max="1292" width="14" style="86" customWidth="1"/>
    <col min="1293" max="1295" width="9.109375" style="86"/>
    <col min="1296" max="1296" width="90" style="86" customWidth="1"/>
    <col min="1297" max="1536" width="9.109375" style="86"/>
    <col min="1537" max="1537" width="5.109375" style="86" customWidth="1"/>
    <col min="1538" max="1538" width="55.109375" style="86" customWidth="1"/>
    <col min="1539" max="1540" width="10" style="86" customWidth="1"/>
    <col min="1541" max="1541" width="9.44140625" style="86" customWidth="1"/>
    <col min="1542" max="1542" width="9.109375" style="86"/>
    <col min="1543" max="1543" width="9.44140625" style="86" customWidth="1"/>
    <col min="1544" max="1544" width="9" style="86" customWidth="1"/>
    <col min="1545" max="1545" width="10.33203125" style="86" customWidth="1"/>
    <col min="1546" max="1547" width="8.109375" style="86" customWidth="1"/>
    <col min="1548" max="1548" width="14" style="86" customWidth="1"/>
    <col min="1549" max="1551" width="9.109375" style="86"/>
    <col min="1552" max="1552" width="90" style="86" customWidth="1"/>
    <col min="1553" max="1792" width="9.109375" style="86"/>
    <col min="1793" max="1793" width="5.109375" style="86" customWidth="1"/>
    <col min="1794" max="1794" width="55.109375" style="86" customWidth="1"/>
    <col min="1795" max="1796" width="10" style="86" customWidth="1"/>
    <col min="1797" max="1797" width="9.44140625" style="86" customWidth="1"/>
    <col min="1798" max="1798" width="9.109375" style="86"/>
    <col min="1799" max="1799" width="9.44140625" style="86" customWidth="1"/>
    <col min="1800" max="1800" width="9" style="86" customWidth="1"/>
    <col min="1801" max="1801" width="10.33203125" style="86" customWidth="1"/>
    <col min="1802" max="1803" width="8.109375" style="86" customWidth="1"/>
    <col min="1804" max="1804" width="14" style="86" customWidth="1"/>
    <col min="1805" max="1807" width="9.109375" style="86"/>
    <col min="1808" max="1808" width="90" style="86" customWidth="1"/>
    <col min="1809" max="2048" width="9.109375" style="86"/>
    <col min="2049" max="2049" width="5.109375" style="86" customWidth="1"/>
    <col min="2050" max="2050" width="55.109375" style="86" customWidth="1"/>
    <col min="2051" max="2052" width="10" style="86" customWidth="1"/>
    <col min="2053" max="2053" width="9.44140625" style="86" customWidth="1"/>
    <col min="2054" max="2054" width="9.109375" style="86"/>
    <col min="2055" max="2055" width="9.44140625" style="86" customWidth="1"/>
    <col min="2056" max="2056" width="9" style="86" customWidth="1"/>
    <col min="2057" max="2057" width="10.33203125" style="86" customWidth="1"/>
    <col min="2058" max="2059" width="8.109375" style="86" customWidth="1"/>
    <col min="2060" max="2060" width="14" style="86" customWidth="1"/>
    <col min="2061" max="2063" width="9.109375" style="86"/>
    <col min="2064" max="2064" width="90" style="86" customWidth="1"/>
    <col min="2065" max="2304" width="9.109375" style="86"/>
    <col min="2305" max="2305" width="5.109375" style="86" customWidth="1"/>
    <col min="2306" max="2306" width="55.109375" style="86" customWidth="1"/>
    <col min="2307" max="2308" width="10" style="86" customWidth="1"/>
    <col min="2309" max="2309" width="9.44140625" style="86" customWidth="1"/>
    <col min="2310" max="2310" width="9.109375" style="86"/>
    <col min="2311" max="2311" width="9.44140625" style="86" customWidth="1"/>
    <col min="2312" max="2312" width="9" style="86" customWidth="1"/>
    <col min="2313" max="2313" width="10.33203125" style="86" customWidth="1"/>
    <col min="2314" max="2315" width="8.109375" style="86" customWidth="1"/>
    <col min="2316" max="2316" width="14" style="86" customWidth="1"/>
    <col min="2317" max="2319" width="9.109375" style="86"/>
    <col min="2320" max="2320" width="90" style="86" customWidth="1"/>
    <col min="2321" max="2560" width="9.109375" style="86"/>
    <col min="2561" max="2561" width="5.109375" style="86" customWidth="1"/>
    <col min="2562" max="2562" width="55.109375" style="86" customWidth="1"/>
    <col min="2563" max="2564" width="10" style="86" customWidth="1"/>
    <col min="2565" max="2565" width="9.44140625" style="86" customWidth="1"/>
    <col min="2566" max="2566" width="9.109375" style="86"/>
    <col min="2567" max="2567" width="9.44140625" style="86" customWidth="1"/>
    <col min="2568" max="2568" width="9" style="86" customWidth="1"/>
    <col min="2569" max="2569" width="10.33203125" style="86" customWidth="1"/>
    <col min="2570" max="2571" width="8.109375" style="86" customWidth="1"/>
    <col min="2572" max="2572" width="14" style="86" customWidth="1"/>
    <col min="2573" max="2575" width="9.109375" style="86"/>
    <col min="2576" max="2576" width="90" style="86" customWidth="1"/>
    <col min="2577" max="2816" width="9.109375" style="86"/>
    <col min="2817" max="2817" width="5.109375" style="86" customWidth="1"/>
    <col min="2818" max="2818" width="55.109375" style="86" customWidth="1"/>
    <col min="2819" max="2820" width="10" style="86" customWidth="1"/>
    <col min="2821" max="2821" width="9.44140625" style="86" customWidth="1"/>
    <col min="2822" max="2822" width="9.109375" style="86"/>
    <col min="2823" max="2823" width="9.44140625" style="86" customWidth="1"/>
    <col min="2824" max="2824" width="9" style="86" customWidth="1"/>
    <col min="2825" max="2825" width="10.33203125" style="86" customWidth="1"/>
    <col min="2826" max="2827" width="8.109375" style="86" customWidth="1"/>
    <col min="2828" max="2828" width="14" style="86" customWidth="1"/>
    <col min="2829" max="2831" width="9.109375" style="86"/>
    <col min="2832" max="2832" width="90" style="86" customWidth="1"/>
    <col min="2833" max="3072" width="9.109375" style="86"/>
    <col min="3073" max="3073" width="5.109375" style="86" customWidth="1"/>
    <col min="3074" max="3074" width="55.109375" style="86" customWidth="1"/>
    <col min="3075" max="3076" width="10" style="86" customWidth="1"/>
    <col min="3077" max="3077" width="9.44140625" style="86" customWidth="1"/>
    <col min="3078" max="3078" width="9.109375" style="86"/>
    <col min="3079" max="3079" width="9.44140625" style="86" customWidth="1"/>
    <col min="3080" max="3080" width="9" style="86" customWidth="1"/>
    <col min="3081" max="3081" width="10.33203125" style="86" customWidth="1"/>
    <col min="3082" max="3083" width="8.109375" style="86" customWidth="1"/>
    <col min="3084" max="3084" width="14" style="86" customWidth="1"/>
    <col min="3085" max="3087" width="9.109375" style="86"/>
    <col min="3088" max="3088" width="90" style="86" customWidth="1"/>
    <col min="3089" max="3328" width="9.109375" style="86"/>
    <col min="3329" max="3329" width="5.109375" style="86" customWidth="1"/>
    <col min="3330" max="3330" width="55.109375" style="86" customWidth="1"/>
    <col min="3331" max="3332" width="10" style="86" customWidth="1"/>
    <col min="3333" max="3333" width="9.44140625" style="86" customWidth="1"/>
    <col min="3334" max="3334" width="9.109375" style="86"/>
    <col min="3335" max="3335" width="9.44140625" style="86" customWidth="1"/>
    <col min="3336" max="3336" width="9" style="86" customWidth="1"/>
    <col min="3337" max="3337" width="10.33203125" style="86" customWidth="1"/>
    <col min="3338" max="3339" width="8.109375" style="86" customWidth="1"/>
    <col min="3340" max="3340" width="14" style="86" customWidth="1"/>
    <col min="3341" max="3343" width="9.109375" style="86"/>
    <col min="3344" max="3344" width="90" style="86" customWidth="1"/>
    <col min="3345" max="3584" width="9.109375" style="86"/>
    <col min="3585" max="3585" width="5.109375" style="86" customWidth="1"/>
    <col min="3586" max="3586" width="55.109375" style="86" customWidth="1"/>
    <col min="3587" max="3588" width="10" style="86" customWidth="1"/>
    <col min="3589" max="3589" width="9.44140625" style="86" customWidth="1"/>
    <col min="3590" max="3590" width="9.109375" style="86"/>
    <col min="3591" max="3591" width="9.44140625" style="86" customWidth="1"/>
    <col min="3592" max="3592" width="9" style="86" customWidth="1"/>
    <col min="3593" max="3593" width="10.33203125" style="86" customWidth="1"/>
    <col min="3594" max="3595" width="8.109375" style="86" customWidth="1"/>
    <col min="3596" max="3596" width="14" style="86" customWidth="1"/>
    <col min="3597" max="3599" width="9.109375" style="86"/>
    <col min="3600" max="3600" width="90" style="86" customWidth="1"/>
    <col min="3601" max="3840" width="9.109375" style="86"/>
    <col min="3841" max="3841" width="5.109375" style="86" customWidth="1"/>
    <col min="3842" max="3842" width="55.109375" style="86" customWidth="1"/>
    <col min="3843" max="3844" width="10" style="86" customWidth="1"/>
    <col min="3845" max="3845" width="9.44140625" style="86" customWidth="1"/>
    <col min="3846" max="3846" width="9.109375" style="86"/>
    <col min="3847" max="3847" width="9.44140625" style="86" customWidth="1"/>
    <col min="3848" max="3848" width="9" style="86" customWidth="1"/>
    <col min="3849" max="3849" width="10.33203125" style="86" customWidth="1"/>
    <col min="3850" max="3851" width="8.109375" style="86" customWidth="1"/>
    <col min="3852" max="3852" width="14" style="86" customWidth="1"/>
    <col min="3853" max="3855" width="9.109375" style="86"/>
    <col min="3856" max="3856" width="90" style="86" customWidth="1"/>
    <col min="3857" max="4096" width="9.109375" style="86"/>
    <col min="4097" max="4097" width="5.109375" style="86" customWidth="1"/>
    <col min="4098" max="4098" width="55.109375" style="86" customWidth="1"/>
    <col min="4099" max="4100" width="10" style="86" customWidth="1"/>
    <col min="4101" max="4101" width="9.44140625" style="86" customWidth="1"/>
    <col min="4102" max="4102" width="9.109375" style="86"/>
    <col min="4103" max="4103" width="9.44140625" style="86" customWidth="1"/>
    <col min="4104" max="4104" width="9" style="86" customWidth="1"/>
    <col min="4105" max="4105" width="10.33203125" style="86" customWidth="1"/>
    <col min="4106" max="4107" width="8.109375" style="86" customWidth="1"/>
    <col min="4108" max="4108" width="14" style="86" customWidth="1"/>
    <col min="4109" max="4111" width="9.109375" style="86"/>
    <col min="4112" max="4112" width="90" style="86" customWidth="1"/>
    <col min="4113" max="4352" width="9.109375" style="86"/>
    <col min="4353" max="4353" width="5.109375" style="86" customWidth="1"/>
    <col min="4354" max="4354" width="55.109375" style="86" customWidth="1"/>
    <col min="4355" max="4356" width="10" style="86" customWidth="1"/>
    <col min="4357" max="4357" width="9.44140625" style="86" customWidth="1"/>
    <col min="4358" max="4358" width="9.109375" style="86"/>
    <col min="4359" max="4359" width="9.44140625" style="86" customWidth="1"/>
    <col min="4360" max="4360" width="9" style="86" customWidth="1"/>
    <col min="4361" max="4361" width="10.33203125" style="86" customWidth="1"/>
    <col min="4362" max="4363" width="8.109375" style="86" customWidth="1"/>
    <col min="4364" max="4364" width="14" style="86" customWidth="1"/>
    <col min="4365" max="4367" width="9.109375" style="86"/>
    <col min="4368" max="4368" width="90" style="86" customWidth="1"/>
    <col min="4369" max="4608" width="9.109375" style="86"/>
    <col min="4609" max="4609" width="5.109375" style="86" customWidth="1"/>
    <col min="4610" max="4610" width="55.109375" style="86" customWidth="1"/>
    <col min="4611" max="4612" width="10" style="86" customWidth="1"/>
    <col min="4613" max="4613" width="9.44140625" style="86" customWidth="1"/>
    <col min="4614" max="4614" width="9.109375" style="86"/>
    <col min="4615" max="4615" width="9.44140625" style="86" customWidth="1"/>
    <col min="4616" max="4616" width="9" style="86" customWidth="1"/>
    <col min="4617" max="4617" width="10.33203125" style="86" customWidth="1"/>
    <col min="4618" max="4619" width="8.109375" style="86" customWidth="1"/>
    <col min="4620" max="4620" width="14" style="86" customWidth="1"/>
    <col min="4621" max="4623" width="9.109375" style="86"/>
    <col min="4624" max="4624" width="90" style="86" customWidth="1"/>
    <col min="4625" max="4864" width="9.109375" style="86"/>
    <col min="4865" max="4865" width="5.109375" style="86" customWidth="1"/>
    <col min="4866" max="4866" width="55.109375" style="86" customWidth="1"/>
    <col min="4867" max="4868" width="10" style="86" customWidth="1"/>
    <col min="4869" max="4869" width="9.44140625" style="86" customWidth="1"/>
    <col min="4870" max="4870" width="9.109375" style="86"/>
    <col min="4871" max="4871" width="9.44140625" style="86" customWidth="1"/>
    <col min="4872" max="4872" width="9" style="86" customWidth="1"/>
    <col min="4873" max="4873" width="10.33203125" style="86" customWidth="1"/>
    <col min="4874" max="4875" width="8.109375" style="86" customWidth="1"/>
    <col min="4876" max="4876" width="14" style="86" customWidth="1"/>
    <col min="4877" max="4879" width="9.109375" style="86"/>
    <col min="4880" max="4880" width="90" style="86" customWidth="1"/>
    <col min="4881" max="5120" width="9.109375" style="86"/>
    <col min="5121" max="5121" width="5.109375" style="86" customWidth="1"/>
    <col min="5122" max="5122" width="55.109375" style="86" customWidth="1"/>
    <col min="5123" max="5124" width="10" style="86" customWidth="1"/>
    <col min="5125" max="5125" width="9.44140625" style="86" customWidth="1"/>
    <col min="5126" max="5126" width="9.109375" style="86"/>
    <col min="5127" max="5127" width="9.44140625" style="86" customWidth="1"/>
    <col min="5128" max="5128" width="9" style="86" customWidth="1"/>
    <col min="5129" max="5129" width="10.33203125" style="86" customWidth="1"/>
    <col min="5130" max="5131" width="8.109375" style="86" customWidth="1"/>
    <col min="5132" max="5132" width="14" style="86" customWidth="1"/>
    <col min="5133" max="5135" width="9.109375" style="86"/>
    <col min="5136" max="5136" width="90" style="86" customWidth="1"/>
    <col min="5137" max="5376" width="9.109375" style="86"/>
    <col min="5377" max="5377" width="5.109375" style="86" customWidth="1"/>
    <col min="5378" max="5378" width="55.109375" style="86" customWidth="1"/>
    <col min="5379" max="5380" width="10" style="86" customWidth="1"/>
    <col min="5381" max="5381" width="9.44140625" style="86" customWidth="1"/>
    <col min="5382" max="5382" width="9.109375" style="86"/>
    <col min="5383" max="5383" width="9.44140625" style="86" customWidth="1"/>
    <col min="5384" max="5384" width="9" style="86" customWidth="1"/>
    <col min="5385" max="5385" width="10.33203125" style="86" customWidth="1"/>
    <col min="5386" max="5387" width="8.109375" style="86" customWidth="1"/>
    <col min="5388" max="5388" width="14" style="86" customWidth="1"/>
    <col min="5389" max="5391" width="9.109375" style="86"/>
    <col min="5392" max="5392" width="90" style="86" customWidth="1"/>
    <col min="5393" max="5632" width="9.109375" style="86"/>
    <col min="5633" max="5633" width="5.109375" style="86" customWidth="1"/>
    <col min="5634" max="5634" width="55.109375" style="86" customWidth="1"/>
    <col min="5635" max="5636" width="10" style="86" customWidth="1"/>
    <col min="5637" max="5637" width="9.44140625" style="86" customWidth="1"/>
    <col min="5638" max="5638" width="9.109375" style="86"/>
    <col min="5639" max="5639" width="9.44140625" style="86" customWidth="1"/>
    <col min="5640" max="5640" width="9" style="86" customWidth="1"/>
    <col min="5641" max="5641" width="10.33203125" style="86" customWidth="1"/>
    <col min="5642" max="5643" width="8.109375" style="86" customWidth="1"/>
    <col min="5644" max="5644" width="14" style="86" customWidth="1"/>
    <col min="5645" max="5647" width="9.109375" style="86"/>
    <col min="5648" max="5648" width="90" style="86" customWidth="1"/>
    <col min="5649" max="5888" width="9.109375" style="86"/>
    <col min="5889" max="5889" width="5.109375" style="86" customWidth="1"/>
    <col min="5890" max="5890" width="55.109375" style="86" customWidth="1"/>
    <col min="5891" max="5892" width="10" style="86" customWidth="1"/>
    <col min="5893" max="5893" width="9.44140625" style="86" customWidth="1"/>
    <col min="5894" max="5894" width="9.109375" style="86"/>
    <col min="5895" max="5895" width="9.44140625" style="86" customWidth="1"/>
    <col min="5896" max="5896" width="9" style="86" customWidth="1"/>
    <col min="5897" max="5897" width="10.33203125" style="86" customWidth="1"/>
    <col min="5898" max="5899" width="8.109375" style="86" customWidth="1"/>
    <col min="5900" max="5900" width="14" style="86" customWidth="1"/>
    <col min="5901" max="5903" width="9.109375" style="86"/>
    <col min="5904" max="5904" width="90" style="86" customWidth="1"/>
    <col min="5905" max="6144" width="9.109375" style="86"/>
    <col min="6145" max="6145" width="5.109375" style="86" customWidth="1"/>
    <col min="6146" max="6146" width="55.109375" style="86" customWidth="1"/>
    <col min="6147" max="6148" width="10" style="86" customWidth="1"/>
    <col min="6149" max="6149" width="9.44140625" style="86" customWidth="1"/>
    <col min="6150" max="6150" width="9.109375" style="86"/>
    <col min="6151" max="6151" width="9.44140625" style="86" customWidth="1"/>
    <col min="6152" max="6152" width="9" style="86" customWidth="1"/>
    <col min="6153" max="6153" width="10.33203125" style="86" customWidth="1"/>
    <col min="6154" max="6155" width="8.109375" style="86" customWidth="1"/>
    <col min="6156" max="6156" width="14" style="86" customWidth="1"/>
    <col min="6157" max="6159" width="9.109375" style="86"/>
    <col min="6160" max="6160" width="90" style="86" customWidth="1"/>
    <col min="6161" max="6400" width="9.109375" style="86"/>
    <col min="6401" max="6401" width="5.109375" style="86" customWidth="1"/>
    <col min="6402" max="6402" width="55.109375" style="86" customWidth="1"/>
    <col min="6403" max="6404" width="10" style="86" customWidth="1"/>
    <col min="6405" max="6405" width="9.44140625" style="86" customWidth="1"/>
    <col min="6406" max="6406" width="9.109375" style="86"/>
    <col min="6407" max="6407" width="9.44140625" style="86" customWidth="1"/>
    <col min="6408" max="6408" width="9" style="86" customWidth="1"/>
    <col min="6409" max="6409" width="10.33203125" style="86" customWidth="1"/>
    <col min="6410" max="6411" width="8.109375" style="86" customWidth="1"/>
    <col min="6412" max="6412" width="14" style="86" customWidth="1"/>
    <col min="6413" max="6415" width="9.109375" style="86"/>
    <col min="6416" max="6416" width="90" style="86" customWidth="1"/>
    <col min="6417" max="6656" width="9.109375" style="86"/>
    <col min="6657" max="6657" width="5.109375" style="86" customWidth="1"/>
    <col min="6658" max="6658" width="55.109375" style="86" customWidth="1"/>
    <col min="6659" max="6660" width="10" style="86" customWidth="1"/>
    <col min="6661" max="6661" width="9.44140625" style="86" customWidth="1"/>
    <col min="6662" max="6662" width="9.109375" style="86"/>
    <col min="6663" max="6663" width="9.44140625" style="86" customWidth="1"/>
    <col min="6664" max="6664" width="9" style="86" customWidth="1"/>
    <col min="6665" max="6665" width="10.33203125" style="86" customWidth="1"/>
    <col min="6666" max="6667" width="8.109375" style="86" customWidth="1"/>
    <col min="6668" max="6668" width="14" style="86" customWidth="1"/>
    <col min="6669" max="6671" width="9.109375" style="86"/>
    <col min="6672" max="6672" width="90" style="86" customWidth="1"/>
    <col min="6673" max="6912" width="9.109375" style="86"/>
    <col min="6913" max="6913" width="5.109375" style="86" customWidth="1"/>
    <col min="6914" max="6914" width="55.109375" style="86" customWidth="1"/>
    <col min="6915" max="6916" width="10" style="86" customWidth="1"/>
    <col min="6917" max="6917" width="9.44140625" style="86" customWidth="1"/>
    <col min="6918" max="6918" width="9.109375" style="86"/>
    <col min="6919" max="6919" width="9.44140625" style="86" customWidth="1"/>
    <col min="6920" max="6920" width="9" style="86" customWidth="1"/>
    <col min="6921" max="6921" width="10.33203125" style="86" customWidth="1"/>
    <col min="6922" max="6923" width="8.109375" style="86" customWidth="1"/>
    <col min="6924" max="6924" width="14" style="86" customWidth="1"/>
    <col min="6925" max="6927" width="9.109375" style="86"/>
    <col min="6928" max="6928" width="90" style="86" customWidth="1"/>
    <col min="6929" max="7168" width="9.109375" style="86"/>
    <col min="7169" max="7169" width="5.109375" style="86" customWidth="1"/>
    <col min="7170" max="7170" width="55.109375" style="86" customWidth="1"/>
    <col min="7171" max="7172" width="10" style="86" customWidth="1"/>
    <col min="7173" max="7173" width="9.44140625" style="86" customWidth="1"/>
    <col min="7174" max="7174" width="9.109375" style="86"/>
    <col min="7175" max="7175" width="9.44140625" style="86" customWidth="1"/>
    <col min="7176" max="7176" width="9" style="86" customWidth="1"/>
    <col min="7177" max="7177" width="10.33203125" style="86" customWidth="1"/>
    <col min="7178" max="7179" width="8.109375" style="86" customWidth="1"/>
    <col min="7180" max="7180" width="14" style="86" customWidth="1"/>
    <col min="7181" max="7183" width="9.109375" style="86"/>
    <col min="7184" max="7184" width="90" style="86" customWidth="1"/>
    <col min="7185" max="7424" width="9.109375" style="86"/>
    <col min="7425" max="7425" width="5.109375" style="86" customWidth="1"/>
    <col min="7426" max="7426" width="55.109375" style="86" customWidth="1"/>
    <col min="7427" max="7428" width="10" style="86" customWidth="1"/>
    <col min="7429" max="7429" width="9.44140625" style="86" customWidth="1"/>
    <col min="7430" max="7430" width="9.109375" style="86"/>
    <col min="7431" max="7431" width="9.44140625" style="86" customWidth="1"/>
    <col min="7432" max="7432" width="9" style="86" customWidth="1"/>
    <col min="7433" max="7433" width="10.33203125" style="86" customWidth="1"/>
    <col min="7434" max="7435" width="8.109375" style="86" customWidth="1"/>
    <col min="7436" max="7436" width="14" style="86" customWidth="1"/>
    <col min="7437" max="7439" width="9.109375" style="86"/>
    <col min="7440" max="7440" width="90" style="86" customWidth="1"/>
    <col min="7441" max="7680" width="9.109375" style="86"/>
    <col min="7681" max="7681" width="5.109375" style="86" customWidth="1"/>
    <col min="7682" max="7682" width="55.109375" style="86" customWidth="1"/>
    <col min="7683" max="7684" width="10" style="86" customWidth="1"/>
    <col min="7685" max="7685" width="9.44140625" style="86" customWidth="1"/>
    <col min="7686" max="7686" width="9.109375" style="86"/>
    <col min="7687" max="7687" width="9.44140625" style="86" customWidth="1"/>
    <col min="7688" max="7688" width="9" style="86" customWidth="1"/>
    <col min="7689" max="7689" width="10.33203125" style="86" customWidth="1"/>
    <col min="7690" max="7691" width="8.109375" style="86" customWidth="1"/>
    <col min="7692" max="7692" width="14" style="86" customWidth="1"/>
    <col min="7693" max="7695" width="9.109375" style="86"/>
    <col min="7696" max="7696" width="90" style="86" customWidth="1"/>
    <col min="7697" max="7936" width="9.109375" style="86"/>
    <col min="7937" max="7937" width="5.109375" style="86" customWidth="1"/>
    <col min="7938" max="7938" width="55.109375" style="86" customWidth="1"/>
    <col min="7939" max="7940" width="10" style="86" customWidth="1"/>
    <col min="7941" max="7941" width="9.44140625" style="86" customWidth="1"/>
    <col min="7942" max="7942" width="9.109375" style="86"/>
    <col min="7943" max="7943" width="9.44140625" style="86" customWidth="1"/>
    <col min="7944" max="7944" width="9" style="86" customWidth="1"/>
    <col min="7945" max="7945" width="10.33203125" style="86" customWidth="1"/>
    <col min="7946" max="7947" width="8.109375" style="86" customWidth="1"/>
    <col min="7948" max="7948" width="14" style="86" customWidth="1"/>
    <col min="7949" max="7951" width="9.109375" style="86"/>
    <col min="7952" max="7952" width="90" style="86" customWidth="1"/>
    <col min="7953" max="8192" width="9.109375" style="86"/>
    <col min="8193" max="8193" width="5.109375" style="86" customWidth="1"/>
    <col min="8194" max="8194" width="55.109375" style="86" customWidth="1"/>
    <col min="8195" max="8196" width="10" style="86" customWidth="1"/>
    <col min="8197" max="8197" width="9.44140625" style="86" customWidth="1"/>
    <col min="8198" max="8198" width="9.109375" style="86"/>
    <col min="8199" max="8199" width="9.44140625" style="86" customWidth="1"/>
    <col min="8200" max="8200" width="9" style="86" customWidth="1"/>
    <col min="8201" max="8201" width="10.33203125" style="86" customWidth="1"/>
    <col min="8202" max="8203" width="8.109375" style="86" customWidth="1"/>
    <col min="8204" max="8204" width="14" style="86" customWidth="1"/>
    <col min="8205" max="8207" width="9.109375" style="86"/>
    <col min="8208" max="8208" width="90" style="86" customWidth="1"/>
    <col min="8209" max="8448" width="9.109375" style="86"/>
    <col min="8449" max="8449" width="5.109375" style="86" customWidth="1"/>
    <col min="8450" max="8450" width="55.109375" style="86" customWidth="1"/>
    <col min="8451" max="8452" width="10" style="86" customWidth="1"/>
    <col min="8453" max="8453" width="9.44140625" style="86" customWidth="1"/>
    <col min="8454" max="8454" width="9.109375" style="86"/>
    <col min="8455" max="8455" width="9.44140625" style="86" customWidth="1"/>
    <col min="8456" max="8456" width="9" style="86" customWidth="1"/>
    <col min="8457" max="8457" width="10.33203125" style="86" customWidth="1"/>
    <col min="8458" max="8459" width="8.109375" style="86" customWidth="1"/>
    <col min="8460" max="8460" width="14" style="86" customWidth="1"/>
    <col min="8461" max="8463" width="9.109375" style="86"/>
    <col min="8464" max="8464" width="90" style="86" customWidth="1"/>
    <col min="8465" max="8704" width="9.109375" style="86"/>
    <col min="8705" max="8705" width="5.109375" style="86" customWidth="1"/>
    <col min="8706" max="8706" width="55.109375" style="86" customWidth="1"/>
    <col min="8707" max="8708" width="10" style="86" customWidth="1"/>
    <col min="8709" max="8709" width="9.44140625" style="86" customWidth="1"/>
    <col min="8710" max="8710" width="9.109375" style="86"/>
    <col min="8711" max="8711" width="9.44140625" style="86" customWidth="1"/>
    <col min="8712" max="8712" width="9" style="86" customWidth="1"/>
    <col min="8713" max="8713" width="10.33203125" style="86" customWidth="1"/>
    <col min="8714" max="8715" width="8.109375" style="86" customWidth="1"/>
    <col min="8716" max="8716" width="14" style="86" customWidth="1"/>
    <col min="8717" max="8719" width="9.109375" style="86"/>
    <col min="8720" max="8720" width="90" style="86" customWidth="1"/>
    <col min="8721" max="8960" width="9.109375" style="86"/>
    <col min="8961" max="8961" width="5.109375" style="86" customWidth="1"/>
    <col min="8962" max="8962" width="55.109375" style="86" customWidth="1"/>
    <col min="8963" max="8964" width="10" style="86" customWidth="1"/>
    <col min="8965" max="8965" width="9.44140625" style="86" customWidth="1"/>
    <col min="8966" max="8966" width="9.109375" style="86"/>
    <col min="8967" max="8967" width="9.44140625" style="86" customWidth="1"/>
    <col min="8968" max="8968" width="9" style="86" customWidth="1"/>
    <col min="8969" max="8969" width="10.33203125" style="86" customWidth="1"/>
    <col min="8970" max="8971" width="8.109375" style="86" customWidth="1"/>
    <col min="8972" max="8972" width="14" style="86" customWidth="1"/>
    <col min="8973" max="8975" width="9.109375" style="86"/>
    <col min="8976" max="8976" width="90" style="86" customWidth="1"/>
    <col min="8977" max="9216" width="9.109375" style="86"/>
    <col min="9217" max="9217" width="5.109375" style="86" customWidth="1"/>
    <col min="9218" max="9218" width="55.109375" style="86" customWidth="1"/>
    <col min="9219" max="9220" width="10" style="86" customWidth="1"/>
    <col min="9221" max="9221" width="9.44140625" style="86" customWidth="1"/>
    <col min="9222" max="9222" width="9.109375" style="86"/>
    <col min="9223" max="9223" width="9.44140625" style="86" customWidth="1"/>
    <col min="9224" max="9224" width="9" style="86" customWidth="1"/>
    <col min="9225" max="9225" width="10.33203125" style="86" customWidth="1"/>
    <col min="9226" max="9227" width="8.109375" style="86" customWidth="1"/>
    <col min="9228" max="9228" width="14" style="86" customWidth="1"/>
    <col min="9229" max="9231" width="9.109375" style="86"/>
    <col min="9232" max="9232" width="90" style="86" customWidth="1"/>
    <col min="9233" max="9472" width="9.109375" style="86"/>
    <col min="9473" max="9473" width="5.109375" style="86" customWidth="1"/>
    <col min="9474" max="9474" width="55.109375" style="86" customWidth="1"/>
    <col min="9475" max="9476" width="10" style="86" customWidth="1"/>
    <col min="9477" max="9477" width="9.44140625" style="86" customWidth="1"/>
    <col min="9478" max="9478" width="9.109375" style="86"/>
    <col min="9479" max="9479" width="9.44140625" style="86" customWidth="1"/>
    <col min="9480" max="9480" width="9" style="86" customWidth="1"/>
    <col min="9481" max="9481" width="10.33203125" style="86" customWidth="1"/>
    <col min="9482" max="9483" width="8.109375" style="86" customWidth="1"/>
    <col min="9484" max="9484" width="14" style="86" customWidth="1"/>
    <col min="9485" max="9487" width="9.109375" style="86"/>
    <col min="9488" max="9488" width="90" style="86" customWidth="1"/>
    <col min="9489" max="9728" width="9.109375" style="86"/>
    <col min="9729" max="9729" width="5.109375" style="86" customWidth="1"/>
    <col min="9730" max="9730" width="55.109375" style="86" customWidth="1"/>
    <col min="9731" max="9732" width="10" style="86" customWidth="1"/>
    <col min="9733" max="9733" width="9.44140625" style="86" customWidth="1"/>
    <col min="9734" max="9734" width="9.109375" style="86"/>
    <col min="9735" max="9735" width="9.44140625" style="86" customWidth="1"/>
    <col min="9736" max="9736" width="9" style="86" customWidth="1"/>
    <col min="9737" max="9737" width="10.33203125" style="86" customWidth="1"/>
    <col min="9738" max="9739" width="8.109375" style="86" customWidth="1"/>
    <col min="9740" max="9740" width="14" style="86" customWidth="1"/>
    <col min="9741" max="9743" width="9.109375" style="86"/>
    <col min="9744" max="9744" width="90" style="86" customWidth="1"/>
    <col min="9745" max="9984" width="9.109375" style="86"/>
    <col min="9985" max="9985" width="5.109375" style="86" customWidth="1"/>
    <col min="9986" max="9986" width="55.109375" style="86" customWidth="1"/>
    <col min="9987" max="9988" width="10" style="86" customWidth="1"/>
    <col min="9989" max="9989" width="9.44140625" style="86" customWidth="1"/>
    <col min="9990" max="9990" width="9.109375" style="86"/>
    <col min="9991" max="9991" width="9.44140625" style="86" customWidth="1"/>
    <col min="9992" max="9992" width="9" style="86" customWidth="1"/>
    <col min="9993" max="9993" width="10.33203125" style="86" customWidth="1"/>
    <col min="9994" max="9995" width="8.109375" style="86" customWidth="1"/>
    <col min="9996" max="9996" width="14" style="86" customWidth="1"/>
    <col min="9997" max="9999" width="9.109375" style="86"/>
    <col min="10000" max="10000" width="90" style="86" customWidth="1"/>
    <col min="10001" max="10240" width="9.109375" style="86"/>
    <col min="10241" max="10241" width="5.109375" style="86" customWidth="1"/>
    <col min="10242" max="10242" width="55.109375" style="86" customWidth="1"/>
    <col min="10243" max="10244" width="10" style="86" customWidth="1"/>
    <col min="10245" max="10245" width="9.44140625" style="86" customWidth="1"/>
    <col min="10246" max="10246" width="9.109375" style="86"/>
    <col min="10247" max="10247" width="9.44140625" style="86" customWidth="1"/>
    <col min="10248" max="10248" width="9" style="86" customWidth="1"/>
    <col min="10249" max="10249" width="10.33203125" style="86" customWidth="1"/>
    <col min="10250" max="10251" width="8.109375" style="86" customWidth="1"/>
    <col min="10252" max="10252" width="14" style="86" customWidth="1"/>
    <col min="10253" max="10255" width="9.109375" style="86"/>
    <col min="10256" max="10256" width="90" style="86" customWidth="1"/>
    <col min="10257" max="10496" width="9.109375" style="86"/>
    <col min="10497" max="10497" width="5.109375" style="86" customWidth="1"/>
    <col min="10498" max="10498" width="55.109375" style="86" customWidth="1"/>
    <col min="10499" max="10500" width="10" style="86" customWidth="1"/>
    <col min="10501" max="10501" width="9.44140625" style="86" customWidth="1"/>
    <col min="10502" max="10502" width="9.109375" style="86"/>
    <col min="10503" max="10503" width="9.44140625" style="86" customWidth="1"/>
    <col min="10504" max="10504" width="9" style="86" customWidth="1"/>
    <col min="10505" max="10505" width="10.33203125" style="86" customWidth="1"/>
    <col min="10506" max="10507" width="8.109375" style="86" customWidth="1"/>
    <col min="10508" max="10508" width="14" style="86" customWidth="1"/>
    <col min="10509" max="10511" width="9.109375" style="86"/>
    <col min="10512" max="10512" width="90" style="86" customWidth="1"/>
    <col min="10513" max="10752" width="9.109375" style="86"/>
    <col min="10753" max="10753" width="5.109375" style="86" customWidth="1"/>
    <col min="10754" max="10754" width="55.109375" style="86" customWidth="1"/>
    <col min="10755" max="10756" width="10" style="86" customWidth="1"/>
    <col min="10757" max="10757" width="9.44140625" style="86" customWidth="1"/>
    <col min="10758" max="10758" width="9.109375" style="86"/>
    <col min="10759" max="10759" width="9.44140625" style="86" customWidth="1"/>
    <col min="10760" max="10760" width="9" style="86" customWidth="1"/>
    <col min="10761" max="10761" width="10.33203125" style="86" customWidth="1"/>
    <col min="10762" max="10763" width="8.109375" style="86" customWidth="1"/>
    <col min="10764" max="10764" width="14" style="86" customWidth="1"/>
    <col min="10765" max="10767" width="9.109375" style="86"/>
    <col min="10768" max="10768" width="90" style="86" customWidth="1"/>
    <col min="10769" max="11008" width="9.109375" style="86"/>
    <col min="11009" max="11009" width="5.109375" style="86" customWidth="1"/>
    <col min="11010" max="11010" width="55.109375" style="86" customWidth="1"/>
    <col min="11011" max="11012" width="10" style="86" customWidth="1"/>
    <col min="11013" max="11013" width="9.44140625" style="86" customWidth="1"/>
    <col min="11014" max="11014" width="9.109375" style="86"/>
    <col min="11015" max="11015" width="9.44140625" style="86" customWidth="1"/>
    <col min="11016" max="11016" width="9" style="86" customWidth="1"/>
    <col min="11017" max="11017" width="10.33203125" style="86" customWidth="1"/>
    <col min="11018" max="11019" width="8.109375" style="86" customWidth="1"/>
    <col min="11020" max="11020" width="14" style="86" customWidth="1"/>
    <col min="11021" max="11023" width="9.109375" style="86"/>
    <col min="11024" max="11024" width="90" style="86" customWidth="1"/>
    <col min="11025" max="11264" width="9.109375" style="86"/>
    <col min="11265" max="11265" width="5.109375" style="86" customWidth="1"/>
    <col min="11266" max="11266" width="55.109375" style="86" customWidth="1"/>
    <col min="11267" max="11268" width="10" style="86" customWidth="1"/>
    <col min="11269" max="11269" width="9.44140625" style="86" customWidth="1"/>
    <col min="11270" max="11270" width="9.109375" style="86"/>
    <col min="11271" max="11271" width="9.44140625" style="86" customWidth="1"/>
    <col min="11272" max="11272" width="9" style="86" customWidth="1"/>
    <col min="11273" max="11273" width="10.33203125" style="86" customWidth="1"/>
    <col min="11274" max="11275" width="8.109375" style="86" customWidth="1"/>
    <col min="11276" max="11276" width="14" style="86" customWidth="1"/>
    <col min="11277" max="11279" width="9.109375" style="86"/>
    <col min="11280" max="11280" width="90" style="86" customWidth="1"/>
    <col min="11281" max="11520" width="9.109375" style="86"/>
    <col min="11521" max="11521" width="5.109375" style="86" customWidth="1"/>
    <col min="11522" max="11522" width="55.109375" style="86" customWidth="1"/>
    <col min="11523" max="11524" width="10" style="86" customWidth="1"/>
    <col min="11525" max="11525" width="9.44140625" style="86" customWidth="1"/>
    <col min="11526" max="11526" width="9.109375" style="86"/>
    <col min="11527" max="11527" width="9.44140625" style="86" customWidth="1"/>
    <col min="11528" max="11528" width="9" style="86" customWidth="1"/>
    <col min="11529" max="11529" width="10.33203125" style="86" customWidth="1"/>
    <col min="11530" max="11531" width="8.109375" style="86" customWidth="1"/>
    <col min="11532" max="11532" width="14" style="86" customWidth="1"/>
    <col min="11533" max="11535" width="9.109375" style="86"/>
    <col min="11536" max="11536" width="90" style="86" customWidth="1"/>
    <col min="11537" max="11776" width="9.109375" style="86"/>
    <col min="11777" max="11777" width="5.109375" style="86" customWidth="1"/>
    <col min="11778" max="11778" width="55.109375" style="86" customWidth="1"/>
    <col min="11779" max="11780" width="10" style="86" customWidth="1"/>
    <col min="11781" max="11781" width="9.44140625" style="86" customWidth="1"/>
    <col min="11782" max="11782" width="9.109375" style="86"/>
    <col min="11783" max="11783" width="9.44140625" style="86" customWidth="1"/>
    <col min="11784" max="11784" width="9" style="86" customWidth="1"/>
    <col min="11785" max="11785" width="10.33203125" style="86" customWidth="1"/>
    <col min="11786" max="11787" width="8.109375" style="86" customWidth="1"/>
    <col min="11788" max="11788" width="14" style="86" customWidth="1"/>
    <col min="11789" max="11791" width="9.109375" style="86"/>
    <col min="11792" max="11792" width="90" style="86" customWidth="1"/>
    <col min="11793" max="12032" width="9.109375" style="86"/>
    <col min="12033" max="12033" width="5.109375" style="86" customWidth="1"/>
    <col min="12034" max="12034" width="55.109375" style="86" customWidth="1"/>
    <col min="12035" max="12036" width="10" style="86" customWidth="1"/>
    <col min="12037" max="12037" width="9.44140625" style="86" customWidth="1"/>
    <col min="12038" max="12038" width="9.109375" style="86"/>
    <col min="12039" max="12039" width="9.44140625" style="86" customWidth="1"/>
    <col min="12040" max="12040" width="9" style="86" customWidth="1"/>
    <col min="12041" max="12041" width="10.33203125" style="86" customWidth="1"/>
    <col min="12042" max="12043" width="8.109375" style="86" customWidth="1"/>
    <col min="12044" max="12044" width="14" style="86" customWidth="1"/>
    <col min="12045" max="12047" width="9.109375" style="86"/>
    <col min="12048" max="12048" width="90" style="86" customWidth="1"/>
    <col min="12049" max="12288" width="9.109375" style="86"/>
    <col min="12289" max="12289" width="5.109375" style="86" customWidth="1"/>
    <col min="12290" max="12290" width="55.109375" style="86" customWidth="1"/>
    <col min="12291" max="12292" width="10" style="86" customWidth="1"/>
    <col min="12293" max="12293" width="9.44140625" style="86" customWidth="1"/>
    <col min="12294" max="12294" width="9.109375" style="86"/>
    <col min="12295" max="12295" width="9.44140625" style="86" customWidth="1"/>
    <col min="12296" max="12296" width="9" style="86" customWidth="1"/>
    <col min="12297" max="12297" width="10.33203125" style="86" customWidth="1"/>
    <col min="12298" max="12299" width="8.109375" style="86" customWidth="1"/>
    <col min="12300" max="12300" width="14" style="86" customWidth="1"/>
    <col min="12301" max="12303" width="9.109375" style="86"/>
    <col min="12304" max="12304" width="90" style="86" customWidth="1"/>
    <col min="12305" max="12544" width="9.109375" style="86"/>
    <col min="12545" max="12545" width="5.109375" style="86" customWidth="1"/>
    <col min="12546" max="12546" width="55.109375" style="86" customWidth="1"/>
    <col min="12547" max="12548" width="10" style="86" customWidth="1"/>
    <col min="12549" max="12549" width="9.44140625" style="86" customWidth="1"/>
    <col min="12550" max="12550" width="9.109375" style="86"/>
    <col min="12551" max="12551" width="9.44140625" style="86" customWidth="1"/>
    <col min="12552" max="12552" width="9" style="86" customWidth="1"/>
    <col min="12553" max="12553" width="10.33203125" style="86" customWidth="1"/>
    <col min="12554" max="12555" width="8.109375" style="86" customWidth="1"/>
    <col min="12556" max="12556" width="14" style="86" customWidth="1"/>
    <col min="12557" max="12559" width="9.109375" style="86"/>
    <col min="12560" max="12560" width="90" style="86" customWidth="1"/>
    <col min="12561" max="12800" width="9.109375" style="86"/>
    <col min="12801" max="12801" width="5.109375" style="86" customWidth="1"/>
    <col min="12802" max="12802" width="55.109375" style="86" customWidth="1"/>
    <col min="12803" max="12804" width="10" style="86" customWidth="1"/>
    <col min="12805" max="12805" width="9.44140625" style="86" customWidth="1"/>
    <col min="12806" max="12806" width="9.109375" style="86"/>
    <col min="12807" max="12807" width="9.44140625" style="86" customWidth="1"/>
    <col min="12808" max="12808" width="9" style="86" customWidth="1"/>
    <col min="12809" max="12809" width="10.33203125" style="86" customWidth="1"/>
    <col min="12810" max="12811" width="8.109375" style="86" customWidth="1"/>
    <col min="12812" max="12812" width="14" style="86" customWidth="1"/>
    <col min="12813" max="12815" width="9.109375" style="86"/>
    <col min="12816" max="12816" width="90" style="86" customWidth="1"/>
    <col min="12817" max="13056" width="9.109375" style="86"/>
    <col min="13057" max="13057" width="5.109375" style="86" customWidth="1"/>
    <col min="13058" max="13058" width="55.109375" style="86" customWidth="1"/>
    <col min="13059" max="13060" width="10" style="86" customWidth="1"/>
    <col min="13061" max="13061" width="9.44140625" style="86" customWidth="1"/>
    <col min="13062" max="13062" width="9.109375" style="86"/>
    <col min="13063" max="13063" width="9.44140625" style="86" customWidth="1"/>
    <col min="13064" max="13064" width="9" style="86" customWidth="1"/>
    <col min="13065" max="13065" width="10.33203125" style="86" customWidth="1"/>
    <col min="13066" max="13067" width="8.109375" style="86" customWidth="1"/>
    <col min="13068" max="13068" width="14" style="86" customWidth="1"/>
    <col min="13069" max="13071" width="9.109375" style="86"/>
    <col min="13072" max="13072" width="90" style="86" customWidth="1"/>
    <col min="13073" max="13312" width="9.109375" style="86"/>
    <col min="13313" max="13313" width="5.109375" style="86" customWidth="1"/>
    <col min="13314" max="13314" width="55.109375" style="86" customWidth="1"/>
    <col min="13315" max="13316" width="10" style="86" customWidth="1"/>
    <col min="13317" max="13317" width="9.44140625" style="86" customWidth="1"/>
    <col min="13318" max="13318" width="9.109375" style="86"/>
    <col min="13319" max="13319" width="9.44140625" style="86" customWidth="1"/>
    <col min="13320" max="13320" width="9" style="86" customWidth="1"/>
    <col min="13321" max="13321" width="10.33203125" style="86" customWidth="1"/>
    <col min="13322" max="13323" width="8.109375" style="86" customWidth="1"/>
    <col min="13324" max="13324" width="14" style="86" customWidth="1"/>
    <col min="13325" max="13327" width="9.109375" style="86"/>
    <col min="13328" max="13328" width="90" style="86" customWidth="1"/>
    <col min="13329" max="13568" width="9.109375" style="86"/>
    <col min="13569" max="13569" width="5.109375" style="86" customWidth="1"/>
    <col min="13570" max="13570" width="55.109375" style="86" customWidth="1"/>
    <col min="13571" max="13572" width="10" style="86" customWidth="1"/>
    <col min="13573" max="13573" width="9.44140625" style="86" customWidth="1"/>
    <col min="13574" max="13574" width="9.109375" style="86"/>
    <col min="13575" max="13575" width="9.44140625" style="86" customWidth="1"/>
    <col min="13576" max="13576" width="9" style="86" customWidth="1"/>
    <col min="13577" max="13577" width="10.33203125" style="86" customWidth="1"/>
    <col min="13578" max="13579" width="8.109375" style="86" customWidth="1"/>
    <col min="13580" max="13580" width="14" style="86" customWidth="1"/>
    <col min="13581" max="13583" width="9.109375" style="86"/>
    <col min="13584" max="13584" width="90" style="86" customWidth="1"/>
    <col min="13585" max="13824" width="9.109375" style="86"/>
    <col min="13825" max="13825" width="5.109375" style="86" customWidth="1"/>
    <col min="13826" max="13826" width="55.109375" style="86" customWidth="1"/>
    <col min="13827" max="13828" width="10" style="86" customWidth="1"/>
    <col min="13829" max="13829" width="9.44140625" style="86" customWidth="1"/>
    <col min="13830" max="13830" width="9.109375" style="86"/>
    <col min="13831" max="13831" width="9.44140625" style="86" customWidth="1"/>
    <col min="13832" max="13832" width="9" style="86" customWidth="1"/>
    <col min="13833" max="13833" width="10.33203125" style="86" customWidth="1"/>
    <col min="13834" max="13835" width="8.109375" style="86" customWidth="1"/>
    <col min="13836" max="13836" width="14" style="86" customWidth="1"/>
    <col min="13837" max="13839" width="9.109375" style="86"/>
    <col min="13840" max="13840" width="90" style="86" customWidth="1"/>
    <col min="13841" max="14080" width="9.109375" style="86"/>
    <col min="14081" max="14081" width="5.109375" style="86" customWidth="1"/>
    <col min="14082" max="14082" width="55.109375" style="86" customWidth="1"/>
    <col min="14083" max="14084" width="10" style="86" customWidth="1"/>
    <col min="14085" max="14085" width="9.44140625" style="86" customWidth="1"/>
    <col min="14086" max="14086" width="9.109375" style="86"/>
    <col min="14087" max="14087" width="9.44140625" style="86" customWidth="1"/>
    <col min="14088" max="14088" width="9" style="86" customWidth="1"/>
    <col min="14089" max="14089" width="10.33203125" style="86" customWidth="1"/>
    <col min="14090" max="14091" width="8.109375" style="86" customWidth="1"/>
    <col min="14092" max="14092" width="14" style="86" customWidth="1"/>
    <col min="14093" max="14095" width="9.109375" style="86"/>
    <col min="14096" max="14096" width="90" style="86" customWidth="1"/>
    <col min="14097" max="14336" width="9.109375" style="86"/>
    <col min="14337" max="14337" width="5.109375" style="86" customWidth="1"/>
    <col min="14338" max="14338" width="55.109375" style="86" customWidth="1"/>
    <col min="14339" max="14340" width="10" style="86" customWidth="1"/>
    <col min="14341" max="14341" width="9.44140625" style="86" customWidth="1"/>
    <col min="14342" max="14342" width="9.109375" style="86"/>
    <col min="14343" max="14343" width="9.44140625" style="86" customWidth="1"/>
    <col min="14344" max="14344" width="9" style="86" customWidth="1"/>
    <col min="14345" max="14345" width="10.33203125" style="86" customWidth="1"/>
    <col min="14346" max="14347" width="8.109375" style="86" customWidth="1"/>
    <col min="14348" max="14348" width="14" style="86" customWidth="1"/>
    <col min="14349" max="14351" width="9.109375" style="86"/>
    <col min="14352" max="14352" width="90" style="86" customWidth="1"/>
    <col min="14353" max="14592" width="9.109375" style="86"/>
    <col min="14593" max="14593" width="5.109375" style="86" customWidth="1"/>
    <col min="14594" max="14594" width="55.109375" style="86" customWidth="1"/>
    <col min="14595" max="14596" width="10" style="86" customWidth="1"/>
    <col min="14597" max="14597" width="9.44140625" style="86" customWidth="1"/>
    <col min="14598" max="14598" width="9.109375" style="86"/>
    <col min="14599" max="14599" width="9.44140625" style="86" customWidth="1"/>
    <col min="14600" max="14600" width="9" style="86" customWidth="1"/>
    <col min="14601" max="14601" width="10.33203125" style="86" customWidth="1"/>
    <col min="14602" max="14603" width="8.109375" style="86" customWidth="1"/>
    <col min="14604" max="14604" width="14" style="86" customWidth="1"/>
    <col min="14605" max="14607" width="9.109375" style="86"/>
    <col min="14608" max="14608" width="90" style="86" customWidth="1"/>
    <col min="14609" max="14848" width="9.109375" style="86"/>
    <col min="14849" max="14849" width="5.109375" style="86" customWidth="1"/>
    <col min="14850" max="14850" width="55.109375" style="86" customWidth="1"/>
    <col min="14851" max="14852" width="10" style="86" customWidth="1"/>
    <col min="14853" max="14853" width="9.44140625" style="86" customWidth="1"/>
    <col min="14854" max="14854" width="9.109375" style="86"/>
    <col min="14855" max="14855" width="9.44140625" style="86" customWidth="1"/>
    <col min="14856" max="14856" width="9" style="86" customWidth="1"/>
    <col min="14857" max="14857" width="10.33203125" style="86" customWidth="1"/>
    <col min="14858" max="14859" width="8.109375" style="86" customWidth="1"/>
    <col min="14860" max="14860" width="14" style="86" customWidth="1"/>
    <col min="14861" max="14863" width="9.109375" style="86"/>
    <col min="14864" max="14864" width="90" style="86" customWidth="1"/>
    <col min="14865" max="15104" width="9.109375" style="86"/>
    <col min="15105" max="15105" width="5.109375" style="86" customWidth="1"/>
    <col min="15106" max="15106" width="55.109375" style="86" customWidth="1"/>
    <col min="15107" max="15108" width="10" style="86" customWidth="1"/>
    <col min="15109" max="15109" width="9.44140625" style="86" customWidth="1"/>
    <col min="15110" max="15110" width="9.109375" style="86"/>
    <col min="15111" max="15111" width="9.44140625" style="86" customWidth="1"/>
    <col min="15112" max="15112" width="9" style="86" customWidth="1"/>
    <col min="15113" max="15113" width="10.33203125" style="86" customWidth="1"/>
    <col min="15114" max="15115" width="8.109375" style="86" customWidth="1"/>
    <col min="15116" max="15116" width="14" style="86" customWidth="1"/>
    <col min="15117" max="15119" width="9.109375" style="86"/>
    <col min="15120" max="15120" width="90" style="86" customWidth="1"/>
    <col min="15121" max="15360" width="9.109375" style="86"/>
    <col min="15361" max="15361" width="5.109375" style="86" customWidth="1"/>
    <col min="15362" max="15362" width="55.109375" style="86" customWidth="1"/>
    <col min="15363" max="15364" width="10" style="86" customWidth="1"/>
    <col min="15365" max="15365" width="9.44140625" style="86" customWidth="1"/>
    <col min="15366" max="15366" width="9.109375" style="86"/>
    <col min="15367" max="15367" width="9.44140625" style="86" customWidth="1"/>
    <col min="15368" max="15368" width="9" style="86" customWidth="1"/>
    <col min="15369" max="15369" width="10.33203125" style="86" customWidth="1"/>
    <col min="15370" max="15371" width="8.109375" style="86" customWidth="1"/>
    <col min="15372" max="15372" width="14" style="86" customWidth="1"/>
    <col min="15373" max="15375" width="9.109375" style="86"/>
    <col min="15376" max="15376" width="90" style="86" customWidth="1"/>
    <col min="15377" max="15616" width="9.109375" style="86"/>
    <col min="15617" max="15617" width="5.109375" style="86" customWidth="1"/>
    <col min="15618" max="15618" width="55.109375" style="86" customWidth="1"/>
    <col min="15619" max="15620" width="10" style="86" customWidth="1"/>
    <col min="15621" max="15621" width="9.44140625" style="86" customWidth="1"/>
    <col min="15622" max="15622" width="9.109375" style="86"/>
    <col min="15623" max="15623" width="9.44140625" style="86" customWidth="1"/>
    <col min="15624" max="15624" width="9" style="86" customWidth="1"/>
    <col min="15625" max="15625" width="10.33203125" style="86" customWidth="1"/>
    <col min="15626" max="15627" width="8.109375" style="86" customWidth="1"/>
    <col min="15628" max="15628" width="14" style="86" customWidth="1"/>
    <col min="15629" max="15631" width="9.109375" style="86"/>
    <col min="15632" max="15632" width="90" style="86" customWidth="1"/>
    <col min="15633" max="15872" width="9.109375" style="86"/>
    <col min="15873" max="15873" width="5.109375" style="86" customWidth="1"/>
    <col min="15874" max="15874" width="55.109375" style="86" customWidth="1"/>
    <col min="15875" max="15876" width="10" style="86" customWidth="1"/>
    <col min="15877" max="15877" width="9.44140625" style="86" customWidth="1"/>
    <col min="15878" max="15878" width="9.109375" style="86"/>
    <col min="15879" max="15879" width="9.44140625" style="86" customWidth="1"/>
    <col min="15880" max="15880" width="9" style="86" customWidth="1"/>
    <col min="15881" max="15881" width="10.33203125" style="86" customWidth="1"/>
    <col min="15882" max="15883" width="8.109375" style="86" customWidth="1"/>
    <col min="15884" max="15884" width="14" style="86" customWidth="1"/>
    <col min="15885" max="15887" width="9.109375" style="86"/>
    <col min="15888" max="15888" width="90" style="86" customWidth="1"/>
    <col min="15889" max="16128" width="9.109375" style="86"/>
    <col min="16129" max="16129" width="5.109375" style="86" customWidth="1"/>
    <col min="16130" max="16130" width="55.109375" style="86" customWidth="1"/>
    <col min="16131" max="16132" width="10" style="86" customWidth="1"/>
    <col min="16133" max="16133" width="9.44140625" style="86" customWidth="1"/>
    <col min="16134" max="16134" width="9.109375" style="86"/>
    <col min="16135" max="16135" width="9.44140625" style="86" customWidth="1"/>
    <col min="16136" max="16136" width="9" style="86" customWidth="1"/>
    <col min="16137" max="16137" width="10.33203125" style="86" customWidth="1"/>
    <col min="16138" max="16139" width="8.109375" style="86" customWidth="1"/>
    <col min="16140" max="16140" width="14" style="86" customWidth="1"/>
    <col min="16141" max="16143" width="9.109375" style="86"/>
    <col min="16144" max="16144" width="90" style="86" customWidth="1"/>
    <col min="16145" max="16384" width="9.109375" style="86"/>
  </cols>
  <sheetData>
    <row r="1" spans="1:254" s="67" customFormat="1" ht="13.8" x14ac:dyDescent="0.25">
      <c r="A1" s="227" t="s">
        <v>114</v>
      </c>
      <c r="B1" s="227"/>
      <c r="C1" s="227"/>
      <c r="D1" s="227"/>
      <c r="E1" s="227"/>
      <c r="F1" s="227"/>
    </row>
    <row r="2" spans="1:254" s="68" customFormat="1" ht="24" customHeight="1" x14ac:dyDescent="0.25">
      <c r="A2" s="227" t="s">
        <v>115</v>
      </c>
      <c r="B2" s="227"/>
      <c r="C2" s="227"/>
      <c r="D2" s="227"/>
      <c r="E2" s="227"/>
      <c r="F2" s="22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  <c r="HF2" s="67"/>
      <c r="HG2" s="67"/>
      <c r="HH2" s="67"/>
      <c r="HI2" s="67"/>
      <c r="HJ2" s="67"/>
      <c r="HK2" s="67"/>
      <c r="HL2" s="67"/>
      <c r="HM2" s="67"/>
      <c r="HN2" s="67"/>
      <c r="HO2" s="67"/>
      <c r="HP2" s="67"/>
      <c r="HQ2" s="67"/>
      <c r="HR2" s="67"/>
      <c r="HS2" s="67"/>
      <c r="HT2" s="67"/>
      <c r="HU2" s="67"/>
      <c r="HV2" s="67"/>
      <c r="HW2" s="67"/>
      <c r="HX2" s="67"/>
      <c r="HY2" s="67"/>
      <c r="HZ2" s="67"/>
      <c r="IA2" s="67"/>
      <c r="IB2" s="67"/>
      <c r="IC2" s="67"/>
      <c r="ID2" s="67"/>
      <c r="IE2" s="67"/>
    </row>
    <row r="3" spans="1:254" s="68" customFormat="1" ht="15.6" x14ac:dyDescent="0.25">
      <c r="A3" s="228" t="s">
        <v>116</v>
      </c>
      <c r="B3" s="228"/>
      <c r="C3" s="67"/>
      <c r="D3" s="67"/>
      <c r="E3" s="70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</row>
    <row r="4" spans="1:254" s="68" customFormat="1" x14ac:dyDescent="0.25">
      <c r="A4" s="263"/>
      <c r="B4" s="263"/>
      <c r="C4" s="263"/>
      <c r="D4" s="263"/>
      <c r="E4" s="263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7"/>
      <c r="HZ4" s="67"/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</row>
    <row r="5" spans="1:254" s="68" customFormat="1" x14ac:dyDescent="0.25">
      <c r="A5" s="72" t="s">
        <v>117</v>
      </c>
      <c r="B5" s="71"/>
      <c r="C5" s="71"/>
      <c r="D5" s="71"/>
      <c r="E5" s="71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/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67"/>
      <c r="FP5" s="67"/>
      <c r="FQ5" s="67"/>
      <c r="FR5" s="67"/>
      <c r="FS5" s="67"/>
      <c r="FT5" s="67"/>
      <c r="FU5" s="67"/>
      <c r="FV5" s="67"/>
      <c r="FW5" s="67"/>
      <c r="FX5" s="67"/>
      <c r="FY5" s="67"/>
      <c r="FZ5" s="67"/>
      <c r="GA5" s="67"/>
      <c r="GB5" s="67"/>
      <c r="GC5" s="67"/>
      <c r="GD5" s="67"/>
      <c r="GE5" s="67"/>
      <c r="GF5" s="67"/>
      <c r="GG5" s="67"/>
      <c r="GH5" s="67"/>
      <c r="GI5" s="67"/>
      <c r="GJ5" s="67"/>
      <c r="GK5" s="67"/>
      <c r="GL5" s="67"/>
      <c r="GM5" s="67"/>
      <c r="GN5" s="67"/>
      <c r="GO5" s="67"/>
      <c r="GP5" s="67"/>
      <c r="GQ5" s="67"/>
      <c r="GR5" s="67"/>
      <c r="GS5" s="67"/>
      <c r="GT5" s="67"/>
      <c r="GU5" s="67"/>
      <c r="GV5" s="67"/>
      <c r="GW5" s="67"/>
      <c r="GX5" s="67"/>
      <c r="GY5" s="67"/>
      <c r="GZ5" s="67"/>
      <c r="HA5" s="67"/>
      <c r="HB5" s="67"/>
      <c r="HC5" s="67"/>
      <c r="HD5" s="67"/>
      <c r="HE5" s="67"/>
      <c r="HF5" s="67"/>
      <c r="HG5" s="67"/>
      <c r="HH5" s="67"/>
      <c r="HI5" s="67"/>
      <c r="HJ5" s="67"/>
      <c r="HK5" s="67"/>
      <c r="HL5" s="67"/>
      <c r="HM5" s="67"/>
      <c r="HN5" s="67"/>
      <c r="HO5" s="67"/>
      <c r="HP5" s="67"/>
      <c r="HQ5" s="67"/>
      <c r="HR5" s="67"/>
      <c r="HS5" s="67"/>
      <c r="HT5" s="67"/>
      <c r="HU5" s="67"/>
      <c r="HV5" s="67"/>
      <c r="HW5" s="67"/>
      <c r="HX5" s="67"/>
      <c r="HY5" s="67"/>
      <c r="HZ5" s="67"/>
      <c r="IA5" s="67"/>
      <c r="IB5" s="67"/>
      <c r="IC5" s="67"/>
      <c r="ID5" s="67"/>
      <c r="IE5" s="67"/>
      <c r="IF5" s="67"/>
      <c r="IG5" s="67"/>
      <c r="IH5" s="67"/>
      <c r="II5" s="67"/>
      <c r="IJ5" s="67"/>
      <c r="IK5" s="67"/>
      <c r="IL5" s="67"/>
      <c r="IM5" s="67"/>
      <c r="IN5" s="67"/>
      <c r="IO5" s="67"/>
      <c r="IP5" s="67"/>
      <c r="IQ5" s="67"/>
      <c r="IR5" s="67"/>
    </row>
    <row r="6" spans="1:254" s="75" customFormat="1" ht="15.6" x14ac:dyDescent="0.25">
      <c r="A6" s="69"/>
      <c r="B6" s="69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  <c r="GM6" s="74"/>
      <c r="GN6" s="74"/>
      <c r="GO6" s="74"/>
      <c r="GP6" s="74"/>
      <c r="GQ6" s="74"/>
      <c r="GR6" s="74"/>
      <c r="GS6" s="74"/>
      <c r="GT6" s="74"/>
      <c r="GU6" s="74"/>
      <c r="GV6" s="74"/>
      <c r="GW6" s="74"/>
      <c r="GX6" s="74"/>
      <c r="GY6" s="74"/>
      <c r="GZ6" s="74"/>
      <c r="HA6" s="74"/>
      <c r="HB6" s="74"/>
      <c r="HC6" s="74"/>
      <c r="HD6" s="74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</row>
    <row r="7" spans="1:254" s="68" customFormat="1" x14ac:dyDescent="0.3">
      <c r="A7" s="76" t="s">
        <v>118</v>
      </c>
      <c r="B7" s="77"/>
      <c r="C7" s="77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  <c r="IB7" s="78"/>
      <c r="IC7" s="78"/>
      <c r="ID7" s="78"/>
      <c r="IE7" s="78"/>
      <c r="IF7" s="78"/>
      <c r="IG7" s="78"/>
      <c r="IH7" s="78"/>
      <c r="II7" s="78"/>
      <c r="IJ7" s="78"/>
      <c r="IK7" s="78"/>
      <c r="IL7" s="78"/>
      <c r="IM7" s="78"/>
      <c r="IN7" s="78"/>
      <c r="IO7" s="78"/>
      <c r="IP7" s="78"/>
      <c r="IQ7" s="78"/>
      <c r="IR7" s="78"/>
    </row>
    <row r="8" spans="1:254" s="80" customFormat="1" ht="13.8" x14ac:dyDescent="0.3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</row>
    <row r="9" spans="1:254" s="81" customFormat="1" ht="15.6" x14ac:dyDescent="0.3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</row>
    <row r="10" spans="1:254" ht="27.6" x14ac:dyDescent="0.3">
      <c r="A10" s="82"/>
      <c r="B10" s="83" t="s">
        <v>119</v>
      </c>
      <c r="C10" s="84" t="s">
        <v>120</v>
      </c>
      <c r="D10" s="84" t="s">
        <v>121</v>
      </c>
      <c r="E10" s="85"/>
      <c r="F10" s="85"/>
      <c r="G10" s="85"/>
      <c r="H10" s="85"/>
      <c r="I10" s="85"/>
      <c r="J10" s="85"/>
      <c r="K10" s="85"/>
      <c r="L10" s="85"/>
      <c r="M10" s="85"/>
      <c r="N10" s="85"/>
    </row>
    <row r="11" spans="1:254" x14ac:dyDescent="0.3">
      <c r="A11" s="87" t="s">
        <v>122</v>
      </c>
      <c r="B11" s="88" t="s">
        <v>123</v>
      </c>
      <c r="C11" s="89" t="s">
        <v>124</v>
      </c>
      <c r="D11" s="90">
        <v>1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</row>
    <row r="12" spans="1:254" x14ac:dyDescent="0.3">
      <c r="A12" s="87" t="s">
        <v>125</v>
      </c>
      <c r="B12" s="88" t="s">
        <v>126</v>
      </c>
      <c r="C12" s="89" t="s">
        <v>124</v>
      </c>
      <c r="D12" s="90">
        <v>1</v>
      </c>
      <c r="E12" s="85"/>
      <c r="F12" s="85"/>
      <c r="G12" s="85"/>
      <c r="H12" s="85"/>
      <c r="I12" s="85"/>
      <c r="J12" s="85"/>
      <c r="K12" s="85"/>
      <c r="L12" s="85"/>
      <c r="M12" s="85"/>
      <c r="N12" s="85"/>
    </row>
    <row r="13" spans="1:254" x14ac:dyDescent="0.3">
      <c r="A13" s="87" t="s">
        <v>127</v>
      </c>
      <c r="B13" s="88" t="s">
        <v>128</v>
      </c>
      <c r="C13" s="89" t="s">
        <v>124</v>
      </c>
      <c r="D13" s="90">
        <v>5</v>
      </c>
      <c r="E13" s="85"/>
      <c r="F13" s="85"/>
      <c r="G13" s="85"/>
      <c r="H13" s="91"/>
      <c r="I13" s="85"/>
      <c r="J13" s="85"/>
      <c r="K13" s="85"/>
      <c r="L13" s="85"/>
      <c r="M13" s="85"/>
      <c r="N13" s="85"/>
    </row>
    <row r="14" spans="1:254" x14ac:dyDescent="0.3">
      <c r="A14" s="87" t="s">
        <v>129</v>
      </c>
      <c r="B14" s="88" t="s">
        <v>130</v>
      </c>
      <c r="C14" s="89" t="s">
        <v>124</v>
      </c>
      <c r="D14" s="90">
        <v>2</v>
      </c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1:254" x14ac:dyDescent="0.3">
      <c r="A15" s="87" t="s">
        <v>131</v>
      </c>
      <c r="B15" s="88" t="s">
        <v>132</v>
      </c>
      <c r="C15" s="89" t="s">
        <v>124</v>
      </c>
      <c r="D15" s="90">
        <v>1</v>
      </c>
      <c r="E15" s="85"/>
      <c r="F15" s="85"/>
      <c r="G15" s="85"/>
      <c r="H15" s="85"/>
      <c r="I15" s="85"/>
      <c r="J15" s="85"/>
      <c r="K15" s="85"/>
      <c r="L15" s="85"/>
      <c r="M15" s="85"/>
      <c r="N15" s="85"/>
    </row>
    <row r="16" spans="1:254" s="93" customFormat="1" x14ac:dyDescent="0.3">
      <c r="A16" s="87" t="s">
        <v>133</v>
      </c>
      <c r="B16" s="88" t="s">
        <v>134</v>
      </c>
      <c r="C16" s="89" t="s">
        <v>124</v>
      </c>
      <c r="D16" s="90">
        <v>1</v>
      </c>
      <c r="E16" s="92"/>
      <c r="F16" s="92"/>
      <c r="G16" s="92"/>
      <c r="H16" s="92"/>
      <c r="I16" s="92"/>
      <c r="J16" s="92"/>
      <c r="K16" s="92"/>
      <c r="L16" s="92"/>
      <c r="M16" s="92"/>
      <c r="N16" s="92"/>
    </row>
    <row r="17" spans="1:14" s="93" customFormat="1" x14ac:dyDescent="0.3">
      <c r="A17" s="87" t="s">
        <v>135</v>
      </c>
      <c r="B17" s="88" t="s">
        <v>136</v>
      </c>
      <c r="C17" s="89" t="s">
        <v>124</v>
      </c>
      <c r="D17" s="90">
        <v>1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4" s="93" customFormat="1" x14ac:dyDescent="0.3">
      <c r="A18" s="87" t="s">
        <v>137</v>
      </c>
      <c r="B18" s="88" t="s">
        <v>138</v>
      </c>
      <c r="C18" s="89" t="s">
        <v>124</v>
      </c>
      <c r="D18" s="90">
        <v>2</v>
      </c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 s="98" customFormat="1" ht="17.25" customHeight="1" x14ac:dyDescent="0.3">
      <c r="A19" s="94"/>
      <c r="B19" s="95" t="s">
        <v>139</v>
      </c>
      <c r="C19" s="96" t="s">
        <v>34</v>
      </c>
      <c r="D19" s="94">
        <f>SUM(D11:D18)</f>
        <v>14</v>
      </c>
      <c r="E19" s="97"/>
      <c r="F19" s="97"/>
      <c r="G19" s="97"/>
      <c r="H19" s="97"/>
      <c r="I19" s="97"/>
      <c r="J19" s="97"/>
      <c r="K19" s="97"/>
      <c r="L19" s="97"/>
      <c r="M19" s="97"/>
      <c r="N19" s="97"/>
    </row>
  </sheetData>
  <mergeCells count="4">
    <mergeCell ref="A1:F1"/>
    <mergeCell ref="A2:F2"/>
    <mergeCell ref="A3:B3"/>
    <mergeCell ref="A4:E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2E591-A4E6-40E6-834B-63D478801DD0}">
  <dimension ref="A1:IT74"/>
  <sheetViews>
    <sheetView workbookViewId="0">
      <selection sqref="A1:XFD1048576"/>
    </sheetView>
  </sheetViews>
  <sheetFormatPr defaultColWidth="9.109375" defaultRowHeight="13.8" x14ac:dyDescent="0.25"/>
  <cols>
    <col min="1" max="1" width="4.5546875" style="226" customWidth="1"/>
    <col min="2" max="2" width="55.33203125" style="226" customWidth="1"/>
    <col min="3" max="3" width="8" style="226" customWidth="1"/>
    <col min="4" max="4" width="17.33203125" style="226" customWidth="1"/>
    <col min="5" max="5" width="11.5546875" style="226" customWidth="1"/>
    <col min="6" max="6" width="14" style="226" bestFit="1" customWidth="1"/>
    <col min="7" max="7" width="9.109375" style="226"/>
    <col min="8" max="8" width="10" style="226" bestFit="1" customWidth="1"/>
    <col min="9" max="256" width="9.109375" style="226"/>
    <col min="257" max="257" width="4.5546875" style="226" customWidth="1"/>
    <col min="258" max="258" width="55.33203125" style="226" customWidth="1"/>
    <col min="259" max="259" width="8" style="226" customWidth="1"/>
    <col min="260" max="260" width="17.33203125" style="226" customWidth="1"/>
    <col min="261" max="261" width="11.5546875" style="226" customWidth="1"/>
    <col min="262" max="262" width="14" style="226" bestFit="1" customWidth="1"/>
    <col min="263" max="263" width="9.109375" style="226"/>
    <col min="264" max="264" width="10" style="226" bestFit="1" customWidth="1"/>
    <col min="265" max="512" width="9.109375" style="226"/>
    <col min="513" max="513" width="4.5546875" style="226" customWidth="1"/>
    <col min="514" max="514" width="55.33203125" style="226" customWidth="1"/>
    <col min="515" max="515" width="8" style="226" customWidth="1"/>
    <col min="516" max="516" width="17.33203125" style="226" customWidth="1"/>
    <col min="517" max="517" width="11.5546875" style="226" customWidth="1"/>
    <col min="518" max="518" width="14" style="226" bestFit="1" customWidth="1"/>
    <col min="519" max="519" width="9.109375" style="226"/>
    <col min="520" max="520" width="10" style="226" bestFit="1" customWidth="1"/>
    <col min="521" max="768" width="9.109375" style="226"/>
    <col min="769" max="769" width="4.5546875" style="226" customWidth="1"/>
    <col min="770" max="770" width="55.33203125" style="226" customWidth="1"/>
    <col min="771" max="771" width="8" style="226" customWidth="1"/>
    <col min="772" max="772" width="17.33203125" style="226" customWidth="1"/>
    <col min="773" max="773" width="11.5546875" style="226" customWidth="1"/>
    <col min="774" max="774" width="14" style="226" bestFit="1" customWidth="1"/>
    <col min="775" max="775" width="9.109375" style="226"/>
    <col min="776" max="776" width="10" style="226" bestFit="1" customWidth="1"/>
    <col min="777" max="1024" width="9.109375" style="226"/>
    <col min="1025" max="1025" width="4.5546875" style="226" customWidth="1"/>
    <col min="1026" max="1026" width="55.33203125" style="226" customWidth="1"/>
    <col min="1027" max="1027" width="8" style="226" customWidth="1"/>
    <col min="1028" max="1028" width="17.33203125" style="226" customWidth="1"/>
    <col min="1029" max="1029" width="11.5546875" style="226" customWidth="1"/>
    <col min="1030" max="1030" width="14" style="226" bestFit="1" customWidth="1"/>
    <col min="1031" max="1031" width="9.109375" style="226"/>
    <col min="1032" max="1032" width="10" style="226" bestFit="1" customWidth="1"/>
    <col min="1033" max="1280" width="9.109375" style="226"/>
    <col min="1281" max="1281" width="4.5546875" style="226" customWidth="1"/>
    <col min="1282" max="1282" width="55.33203125" style="226" customWidth="1"/>
    <col min="1283" max="1283" width="8" style="226" customWidth="1"/>
    <col min="1284" max="1284" width="17.33203125" style="226" customWidth="1"/>
    <col min="1285" max="1285" width="11.5546875" style="226" customWidth="1"/>
    <col min="1286" max="1286" width="14" style="226" bestFit="1" customWidth="1"/>
    <col min="1287" max="1287" width="9.109375" style="226"/>
    <col min="1288" max="1288" width="10" style="226" bestFit="1" customWidth="1"/>
    <col min="1289" max="1536" width="9.109375" style="226"/>
    <col min="1537" max="1537" width="4.5546875" style="226" customWidth="1"/>
    <col min="1538" max="1538" width="55.33203125" style="226" customWidth="1"/>
    <col min="1539" max="1539" width="8" style="226" customWidth="1"/>
    <col min="1540" max="1540" width="17.33203125" style="226" customWidth="1"/>
    <col min="1541" max="1541" width="11.5546875" style="226" customWidth="1"/>
    <col min="1542" max="1542" width="14" style="226" bestFit="1" customWidth="1"/>
    <col min="1543" max="1543" width="9.109375" style="226"/>
    <col min="1544" max="1544" width="10" style="226" bestFit="1" customWidth="1"/>
    <col min="1545" max="1792" width="9.109375" style="226"/>
    <col min="1793" max="1793" width="4.5546875" style="226" customWidth="1"/>
    <col min="1794" max="1794" width="55.33203125" style="226" customWidth="1"/>
    <col min="1795" max="1795" width="8" style="226" customWidth="1"/>
    <col min="1796" max="1796" width="17.33203125" style="226" customWidth="1"/>
    <col min="1797" max="1797" width="11.5546875" style="226" customWidth="1"/>
    <col min="1798" max="1798" width="14" style="226" bestFit="1" customWidth="1"/>
    <col min="1799" max="1799" width="9.109375" style="226"/>
    <col min="1800" max="1800" width="10" style="226" bestFit="1" customWidth="1"/>
    <col min="1801" max="2048" width="9.109375" style="226"/>
    <col min="2049" max="2049" width="4.5546875" style="226" customWidth="1"/>
    <col min="2050" max="2050" width="55.33203125" style="226" customWidth="1"/>
    <col min="2051" max="2051" width="8" style="226" customWidth="1"/>
    <col min="2052" max="2052" width="17.33203125" style="226" customWidth="1"/>
    <col min="2053" max="2053" width="11.5546875" style="226" customWidth="1"/>
    <col min="2054" max="2054" width="14" style="226" bestFit="1" customWidth="1"/>
    <col min="2055" max="2055" width="9.109375" style="226"/>
    <col min="2056" max="2056" width="10" style="226" bestFit="1" customWidth="1"/>
    <col min="2057" max="2304" width="9.109375" style="226"/>
    <col min="2305" max="2305" width="4.5546875" style="226" customWidth="1"/>
    <col min="2306" max="2306" width="55.33203125" style="226" customWidth="1"/>
    <col min="2307" max="2307" width="8" style="226" customWidth="1"/>
    <col min="2308" max="2308" width="17.33203125" style="226" customWidth="1"/>
    <col min="2309" max="2309" width="11.5546875" style="226" customWidth="1"/>
    <col min="2310" max="2310" width="14" style="226" bestFit="1" customWidth="1"/>
    <col min="2311" max="2311" width="9.109375" style="226"/>
    <col min="2312" max="2312" width="10" style="226" bestFit="1" customWidth="1"/>
    <col min="2313" max="2560" width="9.109375" style="226"/>
    <col min="2561" max="2561" width="4.5546875" style="226" customWidth="1"/>
    <col min="2562" max="2562" width="55.33203125" style="226" customWidth="1"/>
    <col min="2563" max="2563" width="8" style="226" customWidth="1"/>
    <col min="2564" max="2564" width="17.33203125" style="226" customWidth="1"/>
    <col min="2565" max="2565" width="11.5546875" style="226" customWidth="1"/>
    <col min="2566" max="2566" width="14" style="226" bestFit="1" customWidth="1"/>
    <col min="2567" max="2567" width="9.109375" style="226"/>
    <col min="2568" max="2568" width="10" style="226" bestFit="1" customWidth="1"/>
    <col min="2569" max="2816" width="9.109375" style="226"/>
    <col min="2817" max="2817" width="4.5546875" style="226" customWidth="1"/>
    <col min="2818" max="2818" width="55.33203125" style="226" customWidth="1"/>
    <col min="2819" max="2819" width="8" style="226" customWidth="1"/>
    <col min="2820" max="2820" width="17.33203125" style="226" customWidth="1"/>
    <col min="2821" max="2821" width="11.5546875" style="226" customWidth="1"/>
    <col min="2822" max="2822" width="14" style="226" bestFit="1" customWidth="1"/>
    <col min="2823" max="2823" width="9.109375" style="226"/>
    <col min="2824" max="2824" width="10" style="226" bestFit="1" customWidth="1"/>
    <col min="2825" max="3072" width="9.109375" style="226"/>
    <col min="3073" max="3073" width="4.5546875" style="226" customWidth="1"/>
    <col min="3074" max="3074" width="55.33203125" style="226" customWidth="1"/>
    <col min="3075" max="3075" width="8" style="226" customWidth="1"/>
    <col min="3076" max="3076" width="17.33203125" style="226" customWidth="1"/>
    <col min="3077" max="3077" width="11.5546875" style="226" customWidth="1"/>
    <col min="3078" max="3078" width="14" style="226" bestFit="1" customWidth="1"/>
    <col min="3079" max="3079" width="9.109375" style="226"/>
    <col min="3080" max="3080" width="10" style="226" bestFit="1" customWidth="1"/>
    <col min="3081" max="3328" width="9.109375" style="226"/>
    <col min="3329" max="3329" width="4.5546875" style="226" customWidth="1"/>
    <col min="3330" max="3330" width="55.33203125" style="226" customWidth="1"/>
    <col min="3331" max="3331" width="8" style="226" customWidth="1"/>
    <col min="3332" max="3332" width="17.33203125" style="226" customWidth="1"/>
    <col min="3333" max="3333" width="11.5546875" style="226" customWidth="1"/>
    <col min="3334" max="3334" width="14" style="226" bestFit="1" customWidth="1"/>
    <col min="3335" max="3335" width="9.109375" style="226"/>
    <col min="3336" max="3336" width="10" style="226" bestFit="1" customWidth="1"/>
    <col min="3337" max="3584" width="9.109375" style="226"/>
    <col min="3585" max="3585" width="4.5546875" style="226" customWidth="1"/>
    <col min="3586" max="3586" width="55.33203125" style="226" customWidth="1"/>
    <col min="3587" max="3587" width="8" style="226" customWidth="1"/>
    <col min="3588" max="3588" width="17.33203125" style="226" customWidth="1"/>
    <col min="3589" max="3589" width="11.5546875" style="226" customWidth="1"/>
    <col min="3590" max="3590" width="14" style="226" bestFit="1" customWidth="1"/>
    <col min="3591" max="3591" width="9.109375" style="226"/>
    <col min="3592" max="3592" width="10" style="226" bestFit="1" customWidth="1"/>
    <col min="3593" max="3840" width="9.109375" style="226"/>
    <col min="3841" max="3841" width="4.5546875" style="226" customWidth="1"/>
    <col min="3842" max="3842" width="55.33203125" style="226" customWidth="1"/>
    <col min="3843" max="3843" width="8" style="226" customWidth="1"/>
    <col min="3844" max="3844" width="17.33203125" style="226" customWidth="1"/>
    <col min="3845" max="3845" width="11.5546875" style="226" customWidth="1"/>
    <col min="3846" max="3846" width="14" style="226" bestFit="1" customWidth="1"/>
    <col min="3847" max="3847" width="9.109375" style="226"/>
    <col min="3848" max="3848" width="10" style="226" bestFit="1" customWidth="1"/>
    <col min="3849" max="4096" width="9.109375" style="226"/>
    <col min="4097" max="4097" width="4.5546875" style="226" customWidth="1"/>
    <col min="4098" max="4098" width="55.33203125" style="226" customWidth="1"/>
    <col min="4099" max="4099" width="8" style="226" customWidth="1"/>
    <col min="4100" max="4100" width="17.33203125" style="226" customWidth="1"/>
    <col min="4101" max="4101" width="11.5546875" style="226" customWidth="1"/>
    <col min="4102" max="4102" width="14" style="226" bestFit="1" customWidth="1"/>
    <col min="4103" max="4103" width="9.109375" style="226"/>
    <col min="4104" max="4104" width="10" style="226" bestFit="1" customWidth="1"/>
    <col min="4105" max="4352" width="9.109375" style="226"/>
    <col min="4353" max="4353" width="4.5546875" style="226" customWidth="1"/>
    <col min="4354" max="4354" width="55.33203125" style="226" customWidth="1"/>
    <col min="4355" max="4355" width="8" style="226" customWidth="1"/>
    <col min="4356" max="4356" width="17.33203125" style="226" customWidth="1"/>
    <col min="4357" max="4357" width="11.5546875" style="226" customWidth="1"/>
    <col min="4358" max="4358" width="14" style="226" bestFit="1" customWidth="1"/>
    <col min="4359" max="4359" width="9.109375" style="226"/>
    <col min="4360" max="4360" width="10" style="226" bestFit="1" customWidth="1"/>
    <col min="4361" max="4608" width="9.109375" style="226"/>
    <col min="4609" max="4609" width="4.5546875" style="226" customWidth="1"/>
    <col min="4610" max="4610" width="55.33203125" style="226" customWidth="1"/>
    <col min="4611" max="4611" width="8" style="226" customWidth="1"/>
    <col min="4612" max="4612" width="17.33203125" style="226" customWidth="1"/>
    <col min="4613" max="4613" width="11.5546875" style="226" customWidth="1"/>
    <col min="4614" max="4614" width="14" style="226" bestFit="1" customWidth="1"/>
    <col min="4615" max="4615" width="9.109375" style="226"/>
    <col min="4616" max="4616" width="10" style="226" bestFit="1" customWidth="1"/>
    <col min="4617" max="4864" width="9.109375" style="226"/>
    <col min="4865" max="4865" width="4.5546875" style="226" customWidth="1"/>
    <col min="4866" max="4866" width="55.33203125" style="226" customWidth="1"/>
    <col min="4867" max="4867" width="8" style="226" customWidth="1"/>
    <col min="4868" max="4868" width="17.33203125" style="226" customWidth="1"/>
    <col min="4869" max="4869" width="11.5546875" style="226" customWidth="1"/>
    <col min="4870" max="4870" width="14" style="226" bestFit="1" customWidth="1"/>
    <col min="4871" max="4871" width="9.109375" style="226"/>
    <col min="4872" max="4872" width="10" style="226" bestFit="1" customWidth="1"/>
    <col min="4873" max="5120" width="9.109375" style="226"/>
    <col min="5121" max="5121" width="4.5546875" style="226" customWidth="1"/>
    <col min="5122" max="5122" width="55.33203125" style="226" customWidth="1"/>
    <col min="5123" max="5123" width="8" style="226" customWidth="1"/>
    <col min="5124" max="5124" width="17.33203125" style="226" customWidth="1"/>
    <col min="5125" max="5125" width="11.5546875" style="226" customWidth="1"/>
    <col min="5126" max="5126" width="14" style="226" bestFit="1" customWidth="1"/>
    <col min="5127" max="5127" width="9.109375" style="226"/>
    <col min="5128" max="5128" width="10" style="226" bestFit="1" customWidth="1"/>
    <col min="5129" max="5376" width="9.109375" style="226"/>
    <col min="5377" max="5377" width="4.5546875" style="226" customWidth="1"/>
    <col min="5378" max="5378" width="55.33203125" style="226" customWidth="1"/>
    <col min="5379" max="5379" width="8" style="226" customWidth="1"/>
    <col min="5380" max="5380" width="17.33203125" style="226" customWidth="1"/>
    <col min="5381" max="5381" width="11.5546875" style="226" customWidth="1"/>
    <col min="5382" max="5382" width="14" style="226" bestFit="1" customWidth="1"/>
    <col min="5383" max="5383" width="9.109375" style="226"/>
    <col min="5384" max="5384" width="10" style="226" bestFit="1" customWidth="1"/>
    <col min="5385" max="5632" width="9.109375" style="226"/>
    <col min="5633" max="5633" width="4.5546875" style="226" customWidth="1"/>
    <col min="5634" max="5634" width="55.33203125" style="226" customWidth="1"/>
    <col min="5635" max="5635" width="8" style="226" customWidth="1"/>
    <col min="5636" max="5636" width="17.33203125" style="226" customWidth="1"/>
    <col min="5637" max="5637" width="11.5546875" style="226" customWidth="1"/>
    <col min="5638" max="5638" width="14" style="226" bestFit="1" customWidth="1"/>
    <col min="5639" max="5639" width="9.109375" style="226"/>
    <col min="5640" max="5640" width="10" style="226" bestFit="1" customWidth="1"/>
    <col min="5641" max="5888" width="9.109375" style="226"/>
    <col min="5889" max="5889" width="4.5546875" style="226" customWidth="1"/>
    <col min="5890" max="5890" width="55.33203125" style="226" customWidth="1"/>
    <col min="5891" max="5891" width="8" style="226" customWidth="1"/>
    <col min="5892" max="5892" width="17.33203125" style="226" customWidth="1"/>
    <col min="5893" max="5893" width="11.5546875" style="226" customWidth="1"/>
    <col min="5894" max="5894" width="14" style="226" bestFit="1" customWidth="1"/>
    <col min="5895" max="5895" width="9.109375" style="226"/>
    <col min="5896" max="5896" width="10" style="226" bestFit="1" customWidth="1"/>
    <col min="5897" max="6144" width="9.109375" style="226"/>
    <col min="6145" max="6145" width="4.5546875" style="226" customWidth="1"/>
    <col min="6146" max="6146" width="55.33203125" style="226" customWidth="1"/>
    <col min="6147" max="6147" width="8" style="226" customWidth="1"/>
    <col min="6148" max="6148" width="17.33203125" style="226" customWidth="1"/>
    <col min="6149" max="6149" width="11.5546875" style="226" customWidth="1"/>
    <col min="6150" max="6150" width="14" style="226" bestFit="1" customWidth="1"/>
    <col min="6151" max="6151" width="9.109375" style="226"/>
    <col min="6152" max="6152" width="10" style="226" bestFit="1" customWidth="1"/>
    <col min="6153" max="6400" width="9.109375" style="226"/>
    <col min="6401" max="6401" width="4.5546875" style="226" customWidth="1"/>
    <col min="6402" max="6402" width="55.33203125" style="226" customWidth="1"/>
    <col min="6403" max="6403" width="8" style="226" customWidth="1"/>
    <col min="6404" max="6404" width="17.33203125" style="226" customWidth="1"/>
    <col min="6405" max="6405" width="11.5546875" style="226" customWidth="1"/>
    <col min="6406" max="6406" width="14" style="226" bestFit="1" customWidth="1"/>
    <col min="6407" max="6407" width="9.109375" style="226"/>
    <col min="6408" max="6408" width="10" style="226" bestFit="1" customWidth="1"/>
    <col min="6409" max="6656" width="9.109375" style="226"/>
    <col min="6657" max="6657" width="4.5546875" style="226" customWidth="1"/>
    <col min="6658" max="6658" width="55.33203125" style="226" customWidth="1"/>
    <col min="6659" max="6659" width="8" style="226" customWidth="1"/>
    <col min="6660" max="6660" width="17.33203125" style="226" customWidth="1"/>
    <col min="6661" max="6661" width="11.5546875" style="226" customWidth="1"/>
    <col min="6662" max="6662" width="14" style="226" bestFit="1" customWidth="1"/>
    <col min="6663" max="6663" width="9.109375" style="226"/>
    <col min="6664" max="6664" width="10" style="226" bestFit="1" customWidth="1"/>
    <col min="6665" max="6912" width="9.109375" style="226"/>
    <col min="6913" max="6913" width="4.5546875" style="226" customWidth="1"/>
    <col min="6914" max="6914" width="55.33203125" style="226" customWidth="1"/>
    <col min="6915" max="6915" width="8" style="226" customWidth="1"/>
    <col min="6916" max="6916" width="17.33203125" style="226" customWidth="1"/>
    <col min="6917" max="6917" width="11.5546875" style="226" customWidth="1"/>
    <col min="6918" max="6918" width="14" style="226" bestFit="1" customWidth="1"/>
    <col min="6919" max="6919" width="9.109375" style="226"/>
    <col min="6920" max="6920" width="10" style="226" bestFit="1" customWidth="1"/>
    <col min="6921" max="7168" width="9.109375" style="226"/>
    <col min="7169" max="7169" width="4.5546875" style="226" customWidth="1"/>
    <col min="7170" max="7170" width="55.33203125" style="226" customWidth="1"/>
    <col min="7171" max="7171" width="8" style="226" customWidth="1"/>
    <col min="7172" max="7172" width="17.33203125" style="226" customWidth="1"/>
    <col min="7173" max="7173" width="11.5546875" style="226" customWidth="1"/>
    <col min="7174" max="7174" width="14" style="226" bestFit="1" customWidth="1"/>
    <col min="7175" max="7175" width="9.109375" style="226"/>
    <col min="7176" max="7176" width="10" style="226" bestFit="1" customWidth="1"/>
    <col min="7177" max="7424" width="9.109375" style="226"/>
    <col min="7425" max="7425" width="4.5546875" style="226" customWidth="1"/>
    <col min="7426" max="7426" width="55.33203125" style="226" customWidth="1"/>
    <col min="7427" max="7427" width="8" style="226" customWidth="1"/>
    <col min="7428" max="7428" width="17.33203125" style="226" customWidth="1"/>
    <col min="7429" max="7429" width="11.5546875" style="226" customWidth="1"/>
    <col min="7430" max="7430" width="14" style="226" bestFit="1" customWidth="1"/>
    <col min="7431" max="7431" width="9.109375" style="226"/>
    <col min="7432" max="7432" width="10" style="226" bestFit="1" customWidth="1"/>
    <col min="7433" max="7680" width="9.109375" style="226"/>
    <col min="7681" max="7681" width="4.5546875" style="226" customWidth="1"/>
    <col min="7682" max="7682" width="55.33203125" style="226" customWidth="1"/>
    <col min="7683" max="7683" width="8" style="226" customWidth="1"/>
    <col min="7684" max="7684" width="17.33203125" style="226" customWidth="1"/>
    <col min="7685" max="7685" width="11.5546875" style="226" customWidth="1"/>
    <col min="7686" max="7686" width="14" style="226" bestFit="1" customWidth="1"/>
    <col min="7687" max="7687" width="9.109375" style="226"/>
    <col min="7688" max="7688" width="10" style="226" bestFit="1" customWidth="1"/>
    <col min="7689" max="7936" width="9.109375" style="226"/>
    <col min="7937" max="7937" width="4.5546875" style="226" customWidth="1"/>
    <col min="7938" max="7938" width="55.33203125" style="226" customWidth="1"/>
    <col min="7939" max="7939" width="8" style="226" customWidth="1"/>
    <col min="7940" max="7940" width="17.33203125" style="226" customWidth="1"/>
    <col min="7941" max="7941" width="11.5546875" style="226" customWidth="1"/>
    <col min="7942" max="7942" width="14" style="226" bestFit="1" customWidth="1"/>
    <col min="7943" max="7943" width="9.109375" style="226"/>
    <col min="7944" max="7944" width="10" style="226" bestFit="1" customWidth="1"/>
    <col min="7945" max="8192" width="9.109375" style="226"/>
    <col min="8193" max="8193" width="4.5546875" style="226" customWidth="1"/>
    <col min="8194" max="8194" width="55.33203125" style="226" customWidth="1"/>
    <col min="8195" max="8195" width="8" style="226" customWidth="1"/>
    <col min="8196" max="8196" width="17.33203125" style="226" customWidth="1"/>
    <col min="8197" max="8197" width="11.5546875" style="226" customWidth="1"/>
    <col min="8198" max="8198" width="14" style="226" bestFit="1" customWidth="1"/>
    <col min="8199" max="8199" width="9.109375" style="226"/>
    <col min="8200" max="8200" width="10" style="226" bestFit="1" customWidth="1"/>
    <col min="8201" max="8448" width="9.109375" style="226"/>
    <col min="8449" max="8449" width="4.5546875" style="226" customWidth="1"/>
    <col min="8450" max="8450" width="55.33203125" style="226" customWidth="1"/>
    <col min="8451" max="8451" width="8" style="226" customWidth="1"/>
    <col min="8452" max="8452" width="17.33203125" style="226" customWidth="1"/>
    <col min="8453" max="8453" width="11.5546875" style="226" customWidth="1"/>
    <col min="8454" max="8454" width="14" style="226" bestFit="1" customWidth="1"/>
    <col min="8455" max="8455" width="9.109375" style="226"/>
    <col min="8456" max="8456" width="10" style="226" bestFit="1" customWidth="1"/>
    <col min="8457" max="8704" width="9.109375" style="226"/>
    <col min="8705" max="8705" width="4.5546875" style="226" customWidth="1"/>
    <col min="8706" max="8706" width="55.33203125" style="226" customWidth="1"/>
    <col min="8707" max="8707" width="8" style="226" customWidth="1"/>
    <col min="8708" max="8708" width="17.33203125" style="226" customWidth="1"/>
    <col min="8709" max="8709" width="11.5546875" style="226" customWidth="1"/>
    <col min="8710" max="8710" width="14" style="226" bestFit="1" customWidth="1"/>
    <col min="8711" max="8711" width="9.109375" style="226"/>
    <col min="8712" max="8712" width="10" style="226" bestFit="1" customWidth="1"/>
    <col min="8713" max="8960" width="9.109375" style="226"/>
    <col min="8961" max="8961" width="4.5546875" style="226" customWidth="1"/>
    <col min="8962" max="8962" width="55.33203125" style="226" customWidth="1"/>
    <col min="8963" max="8963" width="8" style="226" customWidth="1"/>
    <col min="8964" max="8964" width="17.33203125" style="226" customWidth="1"/>
    <col min="8965" max="8965" width="11.5546875" style="226" customWidth="1"/>
    <col min="8966" max="8966" width="14" style="226" bestFit="1" customWidth="1"/>
    <col min="8967" max="8967" width="9.109375" style="226"/>
    <col min="8968" max="8968" width="10" style="226" bestFit="1" customWidth="1"/>
    <col min="8969" max="9216" width="9.109375" style="226"/>
    <col min="9217" max="9217" width="4.5546875" style="226" customWidth="1"/>
    <col min="9218" max="9218" width="55.33203125" style="226" customWidth="1"/>
    <col min="9219" max="9219" width="8" style="226" customWidth="1"/>
    <col min="9220" max="9220" width="17.33203125" style="226" customWidth="1"/>
    <col min="9221" max="9221" width="11.5546875" style="226" customWidth="1"/>
    <col min="9222" max="9222" width="14" style="226" bestFit="1" customWidth="1"/>
    <col min="9223" max="9223" width="9.109375" style="226"/>
    <col min="9224" max="9224" width="10" style="226" bestFit="1" customWidth="1"/>
    <col min="9225" max="9472" width="9.109375" style="226"/>
    <col min="9473" max="9473" width="4.5546875" style="226" customWidth="1"/>
    <col min="9474" max="9474" width="55.33203125" style="226" customWidth="1"/>
    <col min="9475" max="9475" width="8" style="226" customWidth="1"/>
    <col min="9476" max="9476" width="17.33203125" style="226" customWidth="1"/>
    <col min="9477" max="9477" width="11.5546875" style="226" customWidth="1"/>
    <col min="9478" max="9478" width="14" style="226" bestFit="1" customWidth="1"/>
    <col min="9479" max="9479" width="9.109375" style="226"/>
    <col min="9480" max="9480" width="10" style="226" bestFit="1" customWidth="1"/>
    <col min="9481" max="9728" width="9.109375" style="226"/>
    <col min="9729" max="9729" width="4.5546875" style="226" customWidth="1"/>
    <col min="9730" max="9730" width="55.33203125" style="226" customWidth="1"/>
    <col min="9731" max="9731" width="8" style="226" customWidth="1"/>
    <col min="9732" max="9732" width="17.33203125" style="226" customWidth="1"/>
    <col min="9733" max="9733" width="11.5546875" style="226" customWidth="1"/>
    <col min="9734" max="9734" width="14" style="226" bestFit="1" customWidth="1"/>
    <col min="9735" max="9735" width="9.109375" style="226"/>
    <col min="9736" max="9736" width="10" style="226" bestFit="1" customWidth="1"/>
    <col min="9737" max="9984" width="9.109375" style="226"/>
    <col min="9985" max="9985" width="4.5546875" style="226" customWidth="1"/>
    <col min="9986" max="9986" width="55.33203125" style="226" customWidth="1"/>
    <col min="9987" max="9987" width="8" style="226" customWidth="1"/>
    <col min="9988" max="9988" width="17.33203125" style="226" customWidth="1"/>
    <col min="9989" max="9989" width="11.5546875" style="226" customWidth="1"/>
    <col min="9990" max="9990" width="14" style="226" bestFit="1" customWidth="1"/>
    <col min="9991" max="9991" width="9.109375" style="226"/>
    <col min="9992" max="9992" width="10" style="226" bestFit="1" customWidth="1"/>
    <col min="9993" max="10240" width="9.109375" style="226"/>
    <col min="10241" max="10241" width="4.5546875" style="226" customWidth="1"/>
    <col min="10242" max="10242" width="55.33203125" style="226" customWidth="1"/>
    <col min="10243" max="10243" width="8" style="226" customWidth="1"/>
    <col min="10244" max="10244" width="17.33203125" style="226" customWidth="1"/>
    <col min="10245" max="10245" width="11.5546875" style="226" customWidth="1"/>
    <col min="10246" max="10246" width="14" style="226" bestFit="1" customWidth="1"/>
    <col min="10247" max="10247" width="9.109375" style="226"/>
    <col min="10248" max="10248" width="10" style="226" bestFit="1" customWidth="1"/>
    <col min="10249" max="10496" width="9.109375" style="226"/>
    <col min="10497" max="10497" width="4.5546875" style="226" customWidth="1"/>
    <col min="10498" max="10498" width="55.33203125" style="226" customWidth="1"/>
    <col min="10499" max="10499" width="8" style="226" customWidth="1"/>
    <col min="10500" max="10500" width="17.33203125" style="226" customWidth="1"/>
    <col min="10501" max="10501" width="11.5546875" style="226" customWidth="1"/>
    <col min="10502" max="10502" width="14" style="226" bestFit="1" customWidth="1"/>
    <col min="10503" max="10503" width="9.109375" style="226"/>
    <col min="10504" max="10504" width="10" style="226" bestFit="1" customWidth="1"/>
    <col min="10505" max="10752" width="9.109375" style="226"/>
    <col min="10753" max="10753" width="4.5546875" style="226" customWidth="1"/>
    <col min="10754" max="10754" width="55.33203125" style="226" customWidth="1"/>
    <col min="10755" max="10755" width="8" style="226" customWidth="1"/>
    <col min="10756" max="10756" width="17.33203125" style="226" customWidth="1"/>
    <col min="10757" max="10757" width="11.5546875" style="226" customWidth="1"/>
    <col min="10758" max="10758" width="14" style="226" bestFit="1" customWidth="1"/>
    <col min="10759" max="10759" width="9.109375" style="226"/>
    <col min="10760" max="10760" width="10" style="226" bestFit="1" customWidth="1"/>
    <col min="10761" max="11008" width="9.109375" style="226"/>
    <col min="11009" max="11009" width="4.5546875" style="226" customWidth="1"/>
    <col min="11010" max="11010" width="55.33203125" style="226" customWidth="1"/>
    <col min="11011" max="11011" width="8" style="226" customWidth="1"/>
    <col min="11012" max="11012" width="17.33203125" style="226" customWidth="1"/>
    <col min="11013" max="11013" width="11.5546875" style="226" customWidth="1"/>
    <col min="11014" max="11014" width="14" style="226" bestFit="1" customWidth="1"/>
    <col min="11015" max="11015" width="9.109375" style="226"/>
    <col min="11016" max="11016" width="10" style="226" bestFit="1" customWidth="1"/>
    <col min="11017" max="11264" width="9.109375" style="226"/>
    <col min="11265" max="11265" width="4.5546875" style="226" customWidth="1"/>
    <col min="11266" max="11266" width="55.33203125" style="226" customWidth="1"/>
    <col min="11267" max="11267" width="8" style="226" customWidth="1"/>
    <col min="11268" max="11268" width="17.33203125" style="226" customWidth="1"/>
    <col min="11269" max="11269" width="11.5546875" style="226" customWidth="1"/>
    <col min="11270" max="11270" width="14" style="226" bestFit="1" customWidth="1"/>
    <col min="11271" max="11271" width="9.109375" style="226"/>
    <col min="11272" max="11272" width="10" style="226" bestFit="1" customWidth="1"/>
    <col min="11273" max="11520" width="9.109375" style="226"/>
    <col min="11521" max="11521" width="4.5546875" style="226" customWidth="1"/>
    <col min="11522" max="11522" width="55.33203125" style="226" customWidth="1"/>
    <col min="11523" max="11523" width="8" style="226" customWidth="1"/>
    <col min="11524" max="11524" width="17.33203125" style="226" customWidth="1"/>
    <col min="11525" max="11525" width="11.5546875" style="226" customWidth="1"/>
    <col min="11526" max="11526" width="14" style="226" bestFit="1" customWidth="1"/>
    <col min="11527" max="11527" width="9.109375" style="226"/>
    <col min="11528" max="11528" width="10" style="226" bestFit="1" customWidth="1"/>
    <col min="11529" max="11776" width="9.109375" style="226"/>
    <col min="11777" max="11777" width="4.5546875" style="226" customWidth="1"/>
    <col min="11778" max="11778" width="55.33203125" style="226" customWidth="1"/>
    <col min="11779" max="11779" width="8" style="226" customWidth="1"/>
    <col min="11780" max="11780" width="17.33203125" style="226" customWidth="1"/>
    <col min="11781" max="11781" width="11.5546875" style="226" customWidth="1"/>
    <col min="11782" max="11782" width="14" style="226" bestFit="1" customWidth="1"/>
    <col min="11783" max="11783" width="9.109375" style="226"/>
    <col min="11784" max="11784" width="10" style="226" bestFit="1" customWidth="1"/>
    <col min="11785" max="12032" width="9.109375" style="226"/>
    <col min="12033" max="12033" width="4.5546875" style="226" customWidth="1"/>
    <col min="12034" max="12034" width="55.33203125" style="226" customWidth="1"/>
    <col min="12035" max="12035" width="8" style="226" customWidth="1"/>
    <col min="12036" max="12036" width="17.33203125" style="226" customWidth="1"/>
    <col min="12037" max="12037" width="11.5546875" style="226" customWidth="1"/>
    <col min="12038" max="12038" width="14" style="226" bestFit="1" customWidth="1"/>
    <col min="12039" max="12039" width="9.109375" style="226"/>
    <col min="12040" max="12040" width="10" style="226" bestFit="1" customWidth="1"/>
    <col min="12041" max="12288" width="9.109375" style="226"/>
    <col min="12289" max="12289" width="4.5546875" style="226" customWidth="1"/>
    <col min="12290" max="12290" width="55.33203125" style="226" customWidth="1"/>
    <col min="12291" max="12291" width="8" style="226" customWidth="1"/>
    <col min="12292" max="12292" width="17.33203125" style="226" customWidth="1"/>
    <col min="12293" max="12293" width="11.5546875" style="226" customWidth="1"/>
    <col min="12294" max="12294" width="14" style="226" bestFit="1" customWidth="1"/>
    <col min="12295" max="12295" width="9.109375" style="226"/>
    <col min="12296" max="12296" width="10" style="226" bestFit="1" customWidth="1"/>
    <col min="12297" max="12544" width="9.109375" style="226"/>
    <col min="12545" max="12545" width="4.5546875" style="226" customWidth="1"/>
    <col min="12546" max="12546" width="55.33203125" style="226" customWidth="1"/>
    <col min="12547" max="12547" width="8" style="226" customWidth="1"/>
    <col min="12548" max="12548" width="17.33203125" style="226" customWidth="1"/>
    <col min="12549" max="12549" width="11.5546875" style="226" customWidth="1"/>
    <col min="12550" max="12550" width="14" style="226" bestFit="1" customWidth="1"/>
    <col min="12551" max="12551" width="9.109375" style="226"/>
    <col min="12552" max="12552" width="10" style="226" bestFit="1" customWidth="1"/>
    <col min="12553" max="12800" width="9.109375" style="226"/>
    <col min="12801" max="12801" width="4.5546875" style="226" customWidth="1"/>
    <col min="12802" max="12802" width="55.33203125" style="226" customWidth="1"/>
    <col min="12803" max="12803" width="8" style="226" customWidth="1"/>
    <col min="12804" max="12804" width="17.33203125" style="226" customWidth="1"/>
    <col min="12805" max="12805" width="11.5546875" style="226" customWidth="1"/>
    <col min="12806" max="12806" width="14" style="226" bestFit="1" customWidth="1"/>
    <col min="12807" max="12807" width="9.109375" style="226"/>
    <col min="12808" max="12808" width="10" style="226" bestFit="1" customWidth="1"/>
    <col min="12809" max="13056" width="9.109375" style="226"/>
    <col min="13057" max="13057" width="4.5546875" style="226" customWidth="1"/>
    <col min="13058" max="13058" width="55.33203125" style="226" customWidth="1"/>
    <col min="13059" max="13059" width="8" style="226" customWidth="1"/>
    <col min="13060" max="13060" width="17.33203125" style="226" customWidth="1"/>
    <col min="13061" max="13061" width="11.5546875" style="226" customWidth="1"/>
    <col min="13062" max="13062" width="14" style="226" bestFit="1" customWidth="1"/>
    <col min="13063" max="13063" width="9.109375" style="226"/>
    <col min="13064" max="13064" width="10" style="226" bestFit="1" customWidth="1"/>
    <col min="13065" max="13312" width="9.109375" style="226"/>
    <col min="13313" max="13313" width="4.5546875" style="226" customWidth="1"/>
    <col min="13314" max="13314" width="55.33203125" style="226" customWidth="1"/>
    <col min="13315" max="13315" width="8" style="226" customWidth="1"/>
    <col min="13316" max="13316" width="17.33203125" style="226" customWidth="1"/>
    <col min="13317" max="13317" width="11.5546875" style="226" customWidth="1"/>
    <col min="13318" max="13318" width="14" style="226" bestFit="1" customWidth="1"/>
    <col min="13319" max="13319" width="9.109375" style="226"/>
    <col min="13320" max="13320" width="10" style="226" bestFit="1" customWidth="1"/>
    <col min="13321" max="13568" width="9.109375" style="226"/>
    <col min="13569" max="13569" width="4.5546875" style="226" customWidth="1"/>
    <col min="13570" max="13570" width="55.33203125" style="226" customWidth="1"/>
    <col min="13571" max="13571" width="8" style="226" customWidth="1"/>
    <col min="13572" max="13572" width="17.33203125" style="226" customWidth="1"/>
    <col min="13573" max="13573" width="11.5546875" style="226" customWidth="1"/>
    <col min="13574" max="13574" width="14" style="226" bestFit="1" customWidth="1"/>
    <col min="13575" max="13575" width="9.109375" style="226"/>
    <col min="13576" max="13576" width="10" style="226" bestFit="1" customWidth="1"/>
    <col min="13577" max="13824" width="9.109375" style="226"/>
    <col min="13825" max="13825" width="4.5546875" style="226" customWidth="1"/>
    <col min="13826" max="13826" width="55.33203125" style="226" customWidth="1"/>
    <col min="13827" max="13827" width="8" style="226" customWidth="1"/>
    <col min="13828" max="13828" width="17.33203125" style="226" customWidth="1"/>
    <col min="13829" max="13829" width="11.5546875" style="226" customWidth="1"/>
    <col min="13830" max="13830" width="14" style="226" bestFit="1" customWidth="1"/>
    <col min="13831" max="13831" width="9.109375" style="226"/>
    <col min="13832" max="13832" width="10" style="226" bestFit="1" customWidth="1"/>
    <col min="13833" max="14080" width="9.109375" style="226"/>
    <col min="14081" max="14081" width="4.5546875" style="226" customWidth="1"/>
    <col min="14082" max="14082" width="55.33203125" style="226" customWidth="1"/>
    <col min="14083" max="14083" width="8" style="226" customWidth="1"/>
    <col min="14084" max="14084" width="17.33203125" style="226" customWidth="1"/>
    <col min="14085" max="14085" width="11.5546875" style="226" customWidth="1"/>
    <col min="14086" max="14086" width="14" style="226" bestFit="1" customWidth="1"/>
    <col min="14087" max="14087" width="9.109375" style="226"/>
    <col min="14088" max="14088" width="10" style="226" bestFit="1" customWidth="1"/>
    <col min="14089" max="14336" width="9.109375" style="226"/>
    <col min="14337" max="14337" width="4.5546875" style="226" customWidth="1"/>
    <col min="14338" max="14338" width="55.33203125" style="226" customWidth="1"/>
    <col min="14339" max="14339" width="8" style="226" customWidth="1"/>
    <col min="14340" max="14340" width="17.33203125" style="226" customWidth="1"/>
    <col min="14341" max="14341" width="11.5546875" style="226" customWidth="1"/>
    <col min="14342" max="14342" width="14" style="226" bestFit="1" customWidth="1"/>
    <col min="14343" max="14343" width="9.109375" style="226"/>
    <col min="14344" max="14344" width="10" style="226" bestFit="1" customWidth="1"/>
    <col min="14345" max="14592" width="9.109375" style="226"/>
    <col min="14593" max="14593" width="4.5546875" style="226" customWidth="1"/>
    <col min="14594" max="14594" width="55.33203125" style="226" customWidth="1"/>
    <col min="14595" max="14595" width="8" style="226" customWidth="1"/>
    <col min="14596" max="14596" width="17.33203125" style="226" customWidth="1"/>
    <col min="14597" max="14597" width="11.5546875" style="226" customWidth="1"/>
    <col min="14598" max="14598" width="14" style="226" bestFit="1" customWidth="1"/>
    <col min="14599" max="14599" width="9.109375" style="226"/>
    <col min="14600" max="14600" width="10" style="226" bestFit="1" customWidth="1"/>
    <col min="14601" max="14848" width="9.109375" style="226"/>
    <col min="14849" max="14849" width="4.5546875" style="226" customWidth="1"/>
    <col min="14850" max="14850" width="55.33203125" style="226" customWidth="1"/>
    <col min="14851" max="14851" width="8" style="226" customWidth="1"/>
    <col min="14852" max="14852" width="17.33203125" style="226" customWidth="1"/>
    <col min="14853" max="14853" width="11.5546875" style="226" customWidth="1"/>
    <col min="14854" max="14854" width="14" style="226" bestFit="1" customWidth="1"/>
    <col min="14855" max="14855" width="9.109375" style="226"/>
    <col min="14856" max="14856" width="10" style="226" bestFit="1" customWidth="1"/>
    <col min="14857" max="15104" width="9.109375" style="226"/>
    <col min="15105" max="15105" width="4.5546875" style="226" customWidth="1"/>
    <col min="15106" max="15106" width="55.33203125" style="226" customWidth="1"/>
    <col min="15107" max="15107" width="8" style="226" customWidth="1"/>
    <col min="15108" max="15108" width="17.33203125" style="226" customWidth="1"/>
    <col min="15109" max="15109" width="11.5546875" style="226" customWidth="1"/>
    <col min="15110" max="15110" width="14" style="226" bestFit="1" customWidth="1"/>
    <col min="15111" max="15111" width="9.109375" style="226"/>
    <col min="15112" max="15112" width="10" style="226" bestFit="1" customWidth="1"/>
    <col min="15113" max="15360" width="9.109375" style="226"/>
    <col min="15361" max="15361" width="4.5546875" style="226" customWidth="1"/>
    <col min="15362" max="15362" width="55.33203125" style="226" customWidth="1"/>
    <col min="15363" max="15363" width="8" style="226" customWidth="1"/>
    <col min="15364" max="15364" width="17.33203125" style="226" customWidth="1"/>
    <col min="15365" max="15365" width="11.5546875" style="226" customWidth="1"/>
    <col min="15366" max="15366" width="14" style="226" bestFit="1" customWidth="1"/>
    <col min="15367" max="15367" width="9.109375" style="226"/>
    <col min="15368" max="15368" width="10" style="226" bestFit="1" customWidth="1"/>
    <col min="15369" max="15616" width="9.109375" style="226"/>
    <col min="15617" max="15617" width="4.5546875" style="226" customWidth="1"/>
    <col min="15618" max="15618" width="55.33203125" style="226" customWidth="1"/>
    <col min="15619" max="15619" width="8" style="226" customWidth="1"/>
    <col min="15620" max="15620" width="17.33203125" style="226" customWidth="1"/>
    <col min="15621" max="15621" width="11.5546875" style="226" customWidth="1"/>
    <col min="15622" max="15622" width="14" style="226" bestFit="1" customWidth="1"/>
    <col min="15623" max="15623" width="9.109375" style="226"/>
    <col min="15624" max="15624" width="10" style="226" bestFit="1" customWidth="1"/>
    <col min="15625" max="15872" width="9.109375" style="226"/>
    <col min="15873" max="15873" width="4.5546875" style="226" customWidth="1"/>
    <col min="15874" max="15874" width="55.33203125" style="226" customWidth="1"/>
    <col min="15875" max="15875" width="8" style="226" customWidth="1"/>
    <col min="15876" max="15876" width="17.33203125" style="226" customWidth="1"/>
    <col min="15877" max="15877" width="11.5546875" style="226" customWidth="1"/>
    <col min="15878" max="15878" width="14" style="226" bestFit="1" customWidth="1"/>
    <col min="15879" max="15879" width="9.109375" style="226"/>
    <col min="15880" max="15880" width="10" style="226" bestFit="1" customWidth="1"/>
    <col min="15881" max="16128" width="9.109375" style="226"/>
    <col min="16129" max="16129" width="4.5546875" style="226" customWidth="1"/>
    <col min="16130" max="16130" width="55.33203125" style="226" customWidth="1"/>
    <col min="16131" max="16131" width="8" style="226" customWidth="1"/>
    <col min="16132" max="16132" width="17.33203125" style="226" customWidth="1"/>
    <col min="16133" max="16133" width="11.5546875" style="226" customWidth="1"/>
    <col min="16134" max="16134" width="14" style="226" bestFit="1" customWidth="1"/>
    <col min="16135" max="16135" width="9.109375" style="226"/>
    <col min="16136" max="16136" width="10" style="226" bestFit="1" customWidth="1"/>
    <col min="16137" max="16384" width="9.109375" style="226"/>
  </cols>
  <sheetData>
    <row r="1" spans="1:254" s="68" customFormat="1" ht="15.75" customHeight="1" x14ac:dyDescent="0.25">
      <c r="A1" s="265" t="s">
        <v>114</v>
      </c>
      <c r="B1" s="265"/>
      <c r="C1" s="265"/>
      <c r="D1" s="265"/>
      <c r="E1" s="67"/>
      <c r="F1" s="67"/>
      <c r="G1" s="70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  <c r="GG1" s="67"/>
      <c r="GH1" s="67"/>
      <c r="GI1" s="67"/>
      <c r="GJ1" s="67"/>
      <c r="GK1" s="67"/>
      <c r="GL1" s="67"/>
      <c r="GM1" s="67"/>
      <c r="GN1" s="67"/>
      <c r="GO1" s="67"/>
      <c r="GP1" s="67"/>
      <c r="GQ1" s="67"/>
      <c r="GR1" s="67"/>
      <c r="GS1" s="67"/>
      <c r="GT1" s="67"/>
      <c r="GU1" s="67"/>
      <c r="GV1" s="67"/>
      <c r="GW1" s="67"/>
      <c r="GX1" s="67"/>
      <c r="GY1" s="67"/>
      <c r="GZ1" s="67"/>
      <c r="HA1" s="67"/>
      <c r="HB1" s="67"/>
      <c r="HC1" s="67"/>
      <c r="HD1" s="67"/>
      <c r="HE1" s="67"/>
      <c r="HF1" s="67"/>
      <c r="HG1" s="67"/>
      <c r="HH1" s="67"/>
      <c r="HI1" s="67"/>
      <c r="HJ1" s="67"/>
      <c r="HK1" s="67"/>
      <c r="HL1" s="67"/>
      <c r="HM1" s="67"/>
      <c r="HN1" s="67"/>
      <c r="HO1" s="67"/>
      <c r="HP1" s="67"/>
      <c r="HQ1" s="67"/>
      <c r="HR1" s="67"/>
      <c r="HS1" s="67"/>
      <c r="HT1" s="67"/>
      <c r="HU1" s="67"/>
      <c r="HV1" s="67"/>
      <c r="HW1" s="67"/>
      <c r="HX1" s="67"/>
      <c r="HY1" s="67"/>
      <c r="HZ1" s="67"/>
      <c r="IA1" s="67"/>
      <c r="IB1" s="67"/>
      <c r="IC1" s="67"/>
      <c r="ID1" s="67"/>
      <c r="IE1" s="67"/>
      <c r="IF1" s="67"/>
      <c r="IG1" s="67"/>
    </row>
    <row r="2" spans="1:254" s="68" customFormat="1" ht="24" customHeight="1" x14ac:dyDescent="0.25">
      <c r="A2" s="227" t="s">
        <v>115</v>
      </c>
      <c r="B2" s="227"/>
      <c r="C2" s="227"/>
      <c r="D2" s="227"/>
      <c r="E2" s="227"/>
      <c r="F2" s="22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  <c r="HF2" s="67"/>
      <c r="HG2" s="67"/>
      <c r="HH2" s="67"/>
      <c r="HI2" s="67"/>
      <c r="HJ2" s="67"/>
      <c r="HK2" s="67"/>
      <c r="HL2" s="67"/>
      <c r="HM2" s="67"/>
      <c r="HN2" s="67"/>
      <c r="HO2" s="67"/>
      <c r="HP2" s="67"/>
      <c r="HQ2" s="67"/>
      <c r="HR2" s="67"/>
      <c r="HS2" s="67"/>
      <c r="HT2" s="67"/>
      <c r="HU2" s="67"/>
      <c r="HV2" s="67"/>
      <c r="HW2" s="67"/>
      <c r="HX2" s="67"/>
      <c r="HY2" s="67"/>
      <c r="HZ2" s="67"/>
      <c r="IA2" s="67"/>
      <c r="IB2" s="67"/>
      <c r="IC2" s="67"/>
      <c r="ID2" s="67"/>
      <c r="IE2" s="67"/>
    </row>
    <row r="3" spans="1:254" s="68" customFormat="1" ht="15.6" x14ac:dyDescent="0.25">
      <c r="A3" s="228" t="s">
        <v>116</v>
      </c>
      <c r="B3" s="228"/>
      <c r="C3" s="67"/>
      <c r="D3" s="67"/>
      <c r="E3" s="70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</row>
    <row r="4" spans="1:254" s="68" customFormat="1" ht="14.4" x14ac:dyDescent="0.3">
      <c r="A4" s="230"/>
      <c r="B4" s="230"/>
      <c r="C4" s="230"/>
      <c r="D4" s="230"/>
      <c r="E4" s="230"/>
      <c r="F4" s="230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  <c r="HU4" s="78"/>
      <c r="HV4" s="78"/>
      <c r="HW4" s="78"/>
      <c r="HX4" s="78"/>
      <c r="HY4" s="78"/>
      <c r="HZ4" s="78"/>
      <c r="IA4" s="78"/>
      <c r="IB4" s="78"/>
      <c r="IC4" s="78"/>
      <c r="ID4" s="78"/>
      <c r="IE4" s="78"/>
      <c r="IF4" s="78"/>
      <c r="IG4" s="78"/>
      <c r="IH4" s="78"/>
      <c r="II4" s="78"/>
      <c r="IJ4" s="78"/>
      <c r="IK4" s="78"/>
      <c r="IL4" s="78"/>
      <c r="IM4" s="78"/>
      <c r="IN4" s="78"/>
      <c r="IO4" s="78"/>
      <c r="IP4" s="78"/>
      <c r="IQ4" s="78"/>
      <c r="IR4" s="78"/>
      <c r="IS4" s="78"/>
      <c r="IT4" s="78"/>
    </row>
    <row r="5" spans="1:254" s="68" customFormat="1" ht="12.75" customHeight="1" x14ac:dyDescent="0.3">
      <c r="A5" s="148"/>
      <c r="B5" s="148"/>
      <c r="C5" s="148"/>
      <c r="D5" s="148"/>
      <c r="E5" s="148"/>
      <c r="F5" s="148"/>
      <c r="G5" s="21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  <c r="HU5" s="78"/>
      <c r="HV5" s="78"/>
      <c r="HW5" s="78"/>
      <c r="HX5" s="78"/>
      <c r="HY5" s="78"/>
      <c r="HZ5" s="78"/>
      <c r="IA5" s="78"/>
      <c r="IB5" s="78"/>
      <c r="IC5" s="78"/>
      <c r="ID5" s="78"/>
      <c r="IE5" s="78"/>
      <c r="IF5" s="78"/>
      <c r="IG5" s="78"/>
    </row>
    <row r="6" spans="1:254" s="80" customFormat="1" ht="14.4" x14ac:dyDescent="0.3">
      <c r="A6" s="67" t="s">
        <v>218</v>
      </c>
      <c r="B6" s="67"/>
      <c r="C6" s="149"/>
      <c r="D6" s="149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67"/>
      <c r="GZ6" s="67"/>
      <c r="HA6" s="67"/>
      <c r="HB6" s="67"/>
      <c r="HC6" s="67"/>
      <c r="HD6" s="67"/>
      <c r="HE6" s="67"/>
      <c r="HF6" s="67"/>
      <c r="HG6" s="67"/>
      <c r="HH6" s="67"/>
      <c r="HI6" s="67"/>
      <c r="HJ6" s="67"/>
      <c r="HK6" s="67"/>
      <c r="HL6" s="67"/>
      <c r="HM6" s="67"/>
      <c r="HN6" s="67"/>
      <c r="HO6" s="67"/>
      <c r="HP6" s="67"/>
      <c r="HQ6" s="67"/>
      <c r="HR6" s="67"/>
      <c r="HS6" s="67"/>
      <c r="HT6" s="67"/>
      <c r="HU6" s="67"/>
      <c r="HV6" s="67"/>
      <c r="HW6" s="67"/>
      <c r="HX6" s="67"/>
      <c r="HY6" s="67"/>
      <c r="HZ6" s="67"/>
      <c r="IA6" s="67"/>
      <c r="IB6" s="67"/>
      <c r="IC6" s="67"/>
      <c r="ID6" s="67"/>
    </row>
    <row r="7" spans="1:254" s="80" customFormat="1" ht="14.4" x14ac:dyDescent="0.3">
      <c r="A7" s="67"/>
      <c r="B7" s="67"/>
      <c r="C7" s="149"/>
      <c r="D7" s="149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  <c r="GD7" s="67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67"/>
      <c r="GQ7" s="67"/>
      <c r="GR7" s="67"/>
      <c r="GS7" s="67"/>
      <c r="GT7" s="67"/>
      <c r="GU7" s="67"/>
      <c r="GV7" s="67"/>
      <c r="GW7" s="67"/>
      <c r="GX7" s="67"/>
      <c r="GY7" s="67"/>
      <c r="GZ7" s="67"/>
      <c r="HA7" s="67"/>
      <c r="HB7" s="67"/>
      <c r="HC7" s="67"/>
      <c r="HD7" s="67"/>
      <c r="HE7" s="67"/>
      <c r="HF7" s="67"/>
      <c r="HG7" s="67"/>
      <c r="HH7" s="67"/>
      <c r="HI7" s="67"/>
      <c r="HJ7" s="67"/>
      <c r="HK7" s="67"/>
      <c r="HL7" s="67"/>
      <c r="HM7" s="67"/>
      <c r="HN7" s="67"/>
      <c r="HO7" s="67"/>
      <c r="HP7" s="67"/>
      <c r="HQ7" s="67"/>
      <c r="HR7" s="67"/>
      <c r="HS7" s="67"/>
      <c r="HT7" s="67"/>
      <c r="HU7" s="67"/>
      <c r="HV7" s="67"/>
      <c r="HW7" s="67"/>
      <c r="HX7" s="67"/>
      <c r="HY7" s="67"/>
      <c r="HZ7" s="67"/>
      <c r="IA7" s="67"/>
      <c r="IB7" s="67"/>
      <c r="IC7" s="67"/>
      <c r="ID7" s="67"/>
    </row>
    <row r="8" spans="1:254" s="80" customFormat="1" ht="14.4" x14ac:dyDescent="0.3">
      <c r="A8" s="88" t="s">
        <v>219</v>
      </c>
      <c r="B8" s="88"/>
      <c r="C8" s="87" t="s">
        <v>46</v>
      </c>
      <c r="D8" s="219">
        <v>4565</v>
      </c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  <c r="GD8" s="67"/>
      <c r="GE8" s="67"/>
      <c r="GF8" s="67"/>
      <c r="GG8" s="67"/>
      <c r="GH8" s="67"/>
      <c r="GI8" s="67"/>
      <c r="GJ8" s="67"/>
      <c r="GK8" s="67"/>
      <c r="GL8" s="67"/>
      <c r="GM8" s="67"/>
      <c r="GN8" s="67"/>
      <c r="GO8" s="67"/>
      <c r="GP8" s="67"/>
      <c r="GQ8" s="67"/>
      <c r="GR8" s="67"/>
      <c r="GS8" s="67"/>
      <c r="GT8" s="67"/>
      <c r="GU8" s="67"/>
      <c r="GV8" s="67"/>
      <c r="GW8" s="67"/>
      <c r="GX8" s="67"/>
      <c r="GY8" s="67"/>
      <c r="GZ8" s="67"/>
      <c r="HA8" s="67"/>
      <c r="HB8" s="67"/>
      <c r="HC8" s="67"/>
      <c r="HD8" s="67"/>
      <c r="HE8" s="67"/>
      <c r="HF8" s="67"/>
      <c r="HG8" s="67"/>
      <c r="HH8" s="67"/>
      <c r="HI8" s="67"/>
      <c r="HJ8" s="67"/>
      <c r="HK8" s="67"/>
      <c r="HL8" s="67"/>
      <c r="HM8" s="67"/>
      <c r="HN8" s="67"/>
      <c r="HO8" s="67"/>
      <c r="HP8" s="67"/>
      <c r="HQ8" s="67"/>
      <c r="HR8" s="67"/>
      <c r="HS8" s="67"/>
      <c r="HT8" s="67"/>
      <c r="HU8" s="67"/>
      <c r="HV8" s="67"/>
      <c r="HW8" s="67"/>
      <c r="HX8" s="67"/>
      <c r="HY8" s="67"/>
      <c r="HZ8" s="67"/>
      <c r="IA8" s="67"/>
      <c r="IB8" s="67"/>
      <c r="IC8" s="67"/>
      <c r="ID8" s="67"/>
    </row>
    <row r="9" spans="1:254" s="80" customFormat="1" ht="14.4" x14ac:dyDescent="0.3">
      <c r="A9" s="67"/>
      <c r="B9" s="67"/>
      <c r="C9" s="85"/>
      <c r="D9" s="220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67"/>
      <c r="DZ9" s="67"/>
      <c r="EA9" s="67"/>
      <c r="EB9" s="67"/>
      <c r="EC9" s="67"/>
      <c r="ED9" s="67"/>
      <c r="EE9" s="67"/>
      <c r="EF9" s="67"/>
      <c r="EG9" s="67"/>
      <c r="EH9" s="67"/>
      <c r="EI9" s="67"/>
      <c r="EJ9" s="67"/>
      <c r="EK9" s="67"/>
      <c r="EL9" s="67"/>
      <c r="EM9" s="67"/>
      <c r="EN9" s="67"/>
      <c r="EO9" s="67"/>
      <c r="EP9" s="67"/>
      <c r="EQ9" s="67"/>
      <c r="ER9" s="67"/>
      <c r="ES9" s="67"/>
      <c r="ET9" s="67"/>
      <c r="EU9" s="67"/>
      <c r="EV9" s="67"/>
      <c r="EW9" s="67"/>
      <c r="EX9" s="67"/>
      <c r="EY9" s="67"/>
      <c r="EZ9" s="67"/>
      <c r="FA9" s="67"/>
      <c r="FB9" s="67"/>
      <c r="FC9" s="67"/>
      <c r="FD9" s="67"/>
      <c r="FE9" s="67"/>
      <c r="FF9" s="67"/>
      <c r="FG9" s="67"/>
      <c r="FH9" s="67"/>
      <c r="FI9" s="67"/>
      <c r="FJ9" s="67"/>
      <c r="FK9" s="67"/>
      <c r="FL9" s="67"/>
      <c r="FM9" s="67"/>
      <c r="FN9" s="67"/>
      <c r="FO9" s="67"/>
      <c r="FP9" s="67"/>
      <c r="FQ9" s="67"/>
      <c r="FR9" s="67"/>
      <c r="FS9" s="67"/>
      <c r="FT9" s="67"/>
      <c r="FU9" s="67"/>
      <c r="FV9" s="67"/>
      <c r="FW9" s="67"/>
      <c r="FX9" s="67"/>
      <c r="FY9" s="67"/>
      <c r="FZ9" s="67"/>
      <c r="GA9" s="67"/>
      <c r="GB9" s="67"/>
      <c r="GC9" s="67"/>
      <c r="GD9" s="67"/>
      <c r="GE9" s="67"/>
      <c r="GF9" s="67"/>
      <c r="GG9" s="67"/>
      <c r="GH9" s="67"/>
      <c r="GI9" s="67"/>
      <c r="GJ9" s="67"/>
      <c r="GK9" s="67"/>
      <c r="GL9" s="67"/>
      <c r="GM9" s="67"/>
      <c r="GN9" s="67"/>
      <c r="GO9" s="67"/>
      <c r="GP9" s="67"/>
      <c r="GQ9" s="67"/>
      <c r="GR9" s="67"/>
      <c r="GS9" s="67"/>
      <c r="GT9" s="67"/>
      <c r="GU9" s="67"/>
      <c r="GV9" s="67"/>
      <c r="GW9" s="67"/>
      <c r="GX9" s="67"/>
      <c r="GY9" s="67"/>
      <c r="GZ9" s="67"/>
      <c r="HA9" s="67"/>
      <c r="HB9" s="67"/>
      <c r="HC9" s="67"/>
      <c r="HD9" s="67"/>
      <c r="HE9" s="67"/>
      <c r="HF9" s="67"/>
      <c r="HG9" s="67"/>
      <c r="HH9" s="67"/>
      <c r="HI9" s="67"/>
      <c r="HJ9" s="67"/>
      <c r="HK9" s="67"/>
      <c r="HL9" s="67"/>
      <c r="HM9" s="67"/>
      <c r="HN9" s="67"/>
      <c r="HO9" s="67"/>
      <c r="HP9" s="67"/>
      <c r="HQ9" s="67"/>
      <c r="HR9" s="67"/>
      <c r="HS9" s="67"/>
      <c r="HT9" s="67"/>
      <c r="HU9" s="67"/>
      <c r="HV9" s="67"/>
      <c r="HW9" s="67"/>
      <c r="HX9" s="67"/>
      <c r="HY9" s="67"/>
      <c r="HZ9" s="67"/>
      <c r="IA9" s="67"/>
      <c r="IB9" s="67"/>
      <c r="IC9" s="67"/>
      <c r="ID9" s="67"/>
    </row>
    <row r="10" spans="1:254" s="80" customFormat="1" x14ac:dyDescent="0.3">
      <c r="A10" s="221" t="s">
        <v>220</v>
      </c>
      <c r="B10" s="221"/>
      <c r="C10" s="222" t="s">
        <v>34</v>
      </c>
      <c r="D10" s="223">
        <v>39</v>
      </c>
      <c r="E10" s="124"/>
      <c r="F10" s="224"/>
      <c r="G10" s="224"/>
      <c r="H10" s="225"/>
      <c r="I10" s="224"/>
      <c r="J10" s="224"/>
      <c r="K10" s="224"/>
      <c r="L10" s="224"/>
      <c r="M10" s="224"/>
      <c r="N10" s="224"/>
      <c r="O10" s="2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  <c r="DB10" s="124"/>
      <c r="DC10" s="124"/>
      <c r="DD10" s="124"/>
      <c r="DE10" s="124"/>
      <c r="DF10" s="124"/>
      <c r="DG10" s="124"/>
      <c r="DH10" s="124"/>
      <c r="DI10" s="124"/>
      <c r="DJ10" s="124"/>
      <c r="DK10" s="124"/>
      <c r="DL10" s="124"/>
      <c r="DM10" s="124"/>
      <c r="DN10" s="124"/>
      <c r="DO10" s="124"/>
      <c r="DP10" s="124"/>
      <c r="DQ10" s="124"/>
      <c r="DR10" s="124"/>
      <c r="DS10" s="124"/>
      <c r="DT10" s="124"/>
      <c r="DU10" s="124"/>
      <c r="DV10" s="124"/>
      <c r="DW10" s="124"/>
      <c r="DX10" s="124"/>
      <c r="DY10" s="124"/>
      <c r="DZ10" s="124"/>
      <c r="EA10" s="124"/>
      <c r="EB10" s="124"/>
      <c r="EC10" s="124"/>
      <c r="ED10" s="124"/>
      <c r="EE10" s="124"/>
      <c r="EF10" s="124"/>
      <c r="EG10" s="124"/>
      <c r="EH10" s="124"/>
      <c r="EI10" s="124"/>
      <c r="EJ10" s="124"/>
      <c r="EK10" s="124"/>
      <c r="EL10" s="124"/>
      <c r="EM10" s="124"/>
      <c r="EN10" s="124"/>
      <c r="EO10" s="124"/>
      <c r="EP10" s="124"/>
      <c r="EQ10" s="124"/>
      <c r="ER10" s="124"/>
      <c r="ES10" s="124"/>
      <c r="ET10" s="124"/>
      <c r="EU10" s="124"/>
      <c r="EV10" s="124"/>
      <c r="EW10" s="124"/>
      <c r="EX10" s="124"/>
      <c r="EY10" s="124"/>
      <c r="EZ10" s="124"/>
      <c r="FA10" s="124"/>
      <c r="FB10" s="124"/>
      <c r="FC10" s="124"/>
      <c r="FD10" s="124"/>
      <c r="FE10" s="124"/>
      <c r="FF10" s="124"/>
      <c r="FG10" s="124"/>
      <c r="FH10" s="124"/>
      <c r="FI10" s="124"/>
      <c r="FJ10" s="124"/>
      <c r="FK10" s="124"/>
      <c r="FL10" s="124"/>
      <c r="FM10" s="124"/>
      <c r="FN10" s="124"/>
      <c r="FO10" s="124"/>
      <c r="FP10" s="124"/>
      <c r="FQ10" s="124"/>
      <c r="FR10" s="124"/>
      <c r="FS10" s="124"/>
      <c r="FT10" s="124"/>
      <c r="FU10" s="124"/>
      <c r="FV10" s="124"/>
      <c r="FW10" s="124"/>
      <c r="FX10" s="124"/>
      <c r="FY10" s="124"/>
      <c r="FZ10" s="124"/>
      <c r="GA10" s="124"/>
      <c r="GB10" s="124"/>
      <c r="GC10" s="124"/>
      <c r="GD10" s="124"/>
      <c r="GE10" s="124"/>
      <c r="GF10" s="124"/>
      <c r="GG10" s="124"/>
      <c r="GH10" s="124"/>
      <c r="GI10" s="124"/>
      <c r="GJ10" s="124"/>
      <c r="GK10" s="124"/>
      <c r="GL10" s="124"/>
      <c r="GM10" s="124"/>
      <c r="GN10" s="124"/>
      <c r="GO10" s="124"/>
      <c r="GP10" s="124"/>
      <c r="GQ10" s="124"/>
      <c r="GR10" s="124"/>
      <c r="GS10" s="124"/>
      <c r="GT10" s="124"/>
      <c r="GU10" s="124"/>
      <c r="GV10" s="124"/>
      <c r="GW10" s="124"/>
      <c r="GX10" s="124"/>
      <c r="GY10" s="124"/>
      <c r="GZ10" s="124"/>
      <c r="HA10" s="124"/>
      <c r="HB10" s="124"/>
      <c r="HC10" s="124"/>
      <c r="HD10" s="124"/>
      <c r="HE10" s="124"/>
      <c r="HF10" s="124"/>
      <c r="HG10" s="124"/>
      <c r="HH10" s="124"/>
      <c r="HI10" s="124"/>
      <c r="HJ10" s="124"/>
      <c r="HK10" s="124"/>
      <c r="HL10" s="124"/>
      <c r="HM10" s="124"/>
      <c r="HN10" s="124"/>
      <c r="HO10" s="124"/>
      <c r="HP10" s="124"/>
      <c r="HQ10" s="124"/>
      <c r="HR10" s="124"/>
      <c r="HS10" s="124"/>
      <c r="HT10" s="124"/>
      <c r="HU10" s="124"/>
      <c r="HV10" s="124"/>
      <c r="HW10" s="124"/>
      <c r="HX10" s="124"/>
      <c r="HY10" s="124"/>
      <c r="HZ10" s="124"/>
      <c r="IA10" s="124"/>
      <c r="IB10" s="124"/>
      <c r="IC10" s="124"/>
      <c r="ID10" s="124"/>
    </row>
    <row r="11" spans="1:254" s="80" customFormat="1" x14ac:dyDescent="0.3">
      <c r="A11" s="266" t="s">
        <v>221</v>
      </c>
      <c r="B11" s="267"/>
      <c r="C11" s="222" t="s">
        <v>34</v>
      </c>
      <c r="D11" s="223">
        <v>14</v>
      </c>
      <c r="E11" s="124"/>
      <c r="F11" s="224"/>
      <c r="G11" s="224"/>
      <c r="H11" s="225"/>
      <c r="I11" s="224"/>
      <c r="J11" s="224"/>
      <c r="K11" s="224"/>
      <c r="L11" s="224"/>
      <c r="M11" s="224"/>
      <c r="N11" s="224"/>
      <c r="O11" s="2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24"/>
      <c r="BS11" s="124"/>
      <c r="BT11" s="124"/>
      <c r="BU11" s="124"/>
      <c r="BV11" s="124"/>
      <c r="BW11" s="124"/>
      <c r="BX11" s="124"/>
      <c r="BY11" s="124"/>
      <c r="BZ11" s="124"/>
      <c r="CA11" s="124"/>
      <c r="CB11" s="124"/>
      <c r="CC11" s="124"/>
      <c r="CD11" s="124"/>
      <c r="CE11" s="124"/>
      <c r="CF11" s="124"/>
      <c r="CG11" s="124"/>
      <c r="CH11" s="124"/>
      <c r="CI11" s="124"/>
      <c r="CJ11" s="124"/>
      <c r="CK11" s="124"/>
      <c r="CL11" s="124"/>
      <c r="CM11" s="124"/>
      <c r="CN11" s="124"/>
      <c r="CO11" s="124"/>
      <c r="CP11" s="124"/>
      <c r="CQ11" s="124"/>
      <c r="CR11" s="124"/>
      <c r="CS11" s="124"/>
      <c r="CT11" s="124"/>
      <c r="CU11" s="124"/>
      <c r="CV11" s="124"/>
      <c r="CW11" s="124"/>
      <c r="CX11" s="124"/>
      <c r="CY11" s="124"/>
      <c r="CZ11" s="124"/>
      <c r="DA11" s="124"/>
      <c r="DB11" s="124"/>
      <c r="DC11" s="124"/>
      <c r="DD11" s="124"/>
      <c r="DE11" s="124"/>
      <c r="DF11" s="124"/>
      <c r="DG11" s="124"/>
      <c r="DH11" s="124"/>
      <c r="DI11" s="124"/>
      <c r="DJ11" s="124"/>
      <c r="DK11" s="124"/>
      <c r="DL11" s="124"/>
      <c r="DM11" s="124"/>
      <c r="DN11" s="124"/>
      <c r="DO11" s="124"/>
      <c r="DP11" s="124"/>
      <c r="DQ11" s="124"/>
      <c r="DR11" s="124"/>
      <c r="DS11" s="124"/>
      <c r="DT11" s="124"/>
      <c r="DU11" s="124"/>
      <c r="DV11" s="124"/>
      <c r="DW11" s="124"/>
      <c r="DX11" s="124"/>
      <c r="DY11" s="124"/>
      <c r="DZ11" s="124"/>
      <c r="EA11" s="124"/>
      <c r="EB11" s="124"/>
      <c r="EC11" s="124"/>
      <c r="ED11" s="124"/>
      <c r="EE11" s="124"/>
      <c r="EF11" s="124"/>
      <c r="EG11" s="124"/>
      <c r="EH11" s="124"/>
      <c r="EI11" s="124"/>
      <c r="EJ11" s="124"/>
      <c r="EK11" s="124"/>
      <c r="EL11" s="124"/>
      <c r="EM11" s="124"/>
      <c r="EN11" s="124"/>
      <c r="EO11" s="124"/>
      <c r="EP11" s="124"/>
      <c r="EQ11" s="124"/>
      <c r="ER11" s="124"/>
      <c r="ES11" s="124"/>
      <c r="ET11" s="124"/>
      <c r="EU11" s="124"/>
      <c r="EV11" s="124"/>
      <c r="EW11" s="124"/>
      <c r="EX11" s="124"/>
      <c r="EY11" s="124"/>
      <c r="EZ11" s="124"/>
      <c r="FA11" s="124"/>
      <c r="FB11" s="124"/>
      <c r="FC11" s="124"/>
      <c r="FD11" s="124"/>
      <c r="FE11" s="124"/>
      <c r="FF11" s="124"/>
      <c r="FG11" s="124"/>
      <c r="FH11" s="124"/>
      <c r="FI11" s="124"/>
      <c r="FJ11" s="124"/>
      <c r="FK11" s="124"/>
      <c r="FL11" s="124"/>
      <c r="FM11" s="124"/>
      <c r="FN11" s="124"/>
      <c r="FO11" s="124"/>
      <c r="FP11" s="124"/>
      <c r="FQ11" s="124"/>
      <c r="FR11" s="124"/>
      <c r="FS11" s="124"/>
      <c r="FT11" s="124"/>
      <c r="FU11" s="124"/>
      <c r="FV11" s="124"/>
      <c r="FW11" s="124"/>
      <c r="FX11" s="124"/>
      <c r="FY11" s="124"/>
      <c r="FZ11" s="124"/>
      <c r="GA11" s="124"/>
      <c r="GB11" s="124"/>
      <c r="GC11" s="124"/>
      <c r="GD11" s="124"/>
      <c r="GE11" s="124"/>
      <c r="GF11" s="124"/>
      <c r="GG11" s="124"/>
      <c r="GH11" s="124"/>
      <c r="GI11" s="124"/>
      <c r="GJ11" s="124"/>
      <c r="GK11" s="124"/>
      <c r="GL11" s="124"/>
      <c r="GM11" s="124"/>
      <c r="GN11" s="124"/>
      <c r="GO11" s="124"/>
      <c r="GP11" s="124"/>
      <c r="GQ11" s="124"/>
      <c r="GR11" s="124"/>
      <c r="GS11" s="124"/>
      <c r="GT11" s="124"/>
      <c r="GU11" s="124"/>
      <c r="GV11" s="124"/>
      <c r="GW11" s="124"/>
      <c r="GX11" s="124"/>
      <c r="GY11" s="124"/>
      <c r="GZ11" s="124"/>
      <c r="HA11" s="124"/>
      <c r="HB11" s="124"/>
      <c r="HC11" s="124"/>
      <c r="HD11" s="124"/>
      <c r="HE11" s="124"/>
      <c r="HF11" s="124"/>
      <c r="HG11" s="124"/>
      <c r="HH11" s="124"/>
      <c r="HI11" s="124"/>
      <c r="HJ11" s="124"/>
      <c r="HK11" s="124"/>
      <c r="HL11" s="124"/>
      <c r="HM11" s="124"/>
      <c r="HN11" s="124"/>
      <c r="HO11" s="124"/>
      <c r="HP11" s="124"/>
      <c r="HQ11" s="124"/>
      <c r="HR11" s="124"/>
      <c r="HS11" s="124"/>
      <c r="HT11" s="124"/>
      <c r="HU11" s="124"/>
      <c r="HV11" s="124"/>
      <c r="HW11" s="124"/>
      <c r="HX11" s="124"/>
      <c r="HY11" s="124"/>
      <c r="HZ11" s="124"/>
      <c r="IA11" s="124"/>
      <c r="IB11" s="124"/>
      <c r="IC11" s="124"/>
      <c r="ID11" s="124"/>
    </row>
    <row r="13" spans="1:254" x14ac:dyDescent="0.25">
      <c r="D13" s="268"/>
      <c r="E13" s="268"/>
    </row>
    <row r="74" spans="4:5" x14ac:dyDescent="0.25">
      <c r="D74" s="264"/>
      <c r="E74" s="264"/>
    </row>
  </sheetData>
  <mergeCells count="7">
    <mergeCell ref="D74:E74"/>
    <mergeCell ref="A1:D1"/>
    <mergeCell ref="A2:F2"/>
    <mergeCell ref="A3:B3"/>
    <mergeCell ref="A4:F4"/>
    <mergeCell ref="A11:B11"/>
    <mergeCell ref="D13:E1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Rekapitulace</vt:lpstr>
      <vt:lpstr>VRN</vt:lpstr>
      <vt:lpstr>rozpočet Arbo</vt:lpstr>
      <vt:lpstr>Sadové úpravy</vt:lpstr>
      <vt:lpstr>Rostliny</vt:lpstr>
      <vt:lpstr>indikátory</vt:lpstr>
      <vt:lpstr>'rozpočet Arbo'!Názvy_tisku</vt:lpstr>
      <vt:lpstr>'rozpočet Arbo'!Oblast_tisku</vt:lpstr>
      <vt:lpstr>'Sadové úpravy'!Oblast_tisku</vt:lpstr>
      <vt:lpstr>VRN!Oblast_tisku</vt:lpstr>
    </vt:vector>
  </TitlesOfParts>
  <Company>dehta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smic</dc:creator>
  <cp:lastModifiedBy>Hejl</cp:lastModifiedBy>
  <cp:lastPrinted>2023-10-16T11:54:38Z</cp:lastPrinted>
  <dcterms:created xsi:type="dcterms:W3CDTF">2013-10-31T23:27:09Z</dcterms:created>
  <dcterms:modified xsi:type="dcterms:W3CDTF">2024-11-20T12:10:24Z</dcterms:modified>
</cp:coreProperties>
</file>